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Usuarios\BRCORRAL\Planes presupuestarios\"/>
    </mc:Choice>
  </mc:AlternateContent>
  <bookViews>
    <workbookView xWindow="0" yWindow="0" windowWidth="28800" windowHeight="12435" tabRatio="887"/>
  </bookViews>
  <sheets>
    <sheet name="Contents" sheetId="71" r:id="rId1"/>
    <sheet name="1.1. Basic assumptions" sheetId="49" r:id="rId2"/>
    <sheet name="1.2. Macroeconomic outlooks" sheetId="54" r:id="rId3"/>
    <sheet name="1.3. Evolution of the labour ma" sheetId="53" r:id="rId4"/>
    <sheet name="1.4. Evolution of prices" sheetId="52" r:id="rId5"/>
    <sheet name="1.5. Sectoral balances" sheetId="51" r:id="rId6"/>
    <sheet name="2.1 Objectives " sheetId="44" r:id="rId7"/>
    <sheet name="2.2 Evolution of Debt" sheetId="68" r:id="rId8"/>
    <sheet name="2.3 2021-22 Projections" sheetId="62" r:id="rId9"/>
    <sheet name="2.4 Income Expenditure Targets" sheetId="61" r:id="rId10"/>
    <sheet name="2.5 Table RRM" sheetId="67" r:id="rId11"/>
    <sheet name="2.6 Comparison with EC" sheetId="55" r:id="rId12"/>
    <sheet name="2.7 Budgetary Objectives" sheetId="69" r:id="rId13"/>
    <sheet name="2.8 Calculation of the Net Expe" sheetId="70" r:id="rId14"/>
    <sheet name="3.1. Revenue" sheetId="46" r:id="rId15"/>
    <sheet name="3.2 State Expenditure" sheetId="42" r:id="rId16"/>
    <sheet name="3.4 Social Security Income" sheetId="45" r:id="rId17"/>
    <sheet name="3.5. Social Security Expenditur" sheetId="43" r:id="rId18"/>
    <sheet name="6.1 Organic RRM" sheetId="56" r:id="rId19"/>
    <sheet name="6.2. Economic RRM" sheetId="57" r:id="rId20"/>
    <sheet name="6.3. RRM AUTONOMOUS COMMUNITIES" sheetId="59" r:id="rId21"/>
    <sheet name="6.4. Local Authorities RRM"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Income Expenditure Targets'!$B$1:$F$26</definedName>
    <definedName name="_xlnm.Print_Area" localSheetId="11">#REF!</definedName>
    <definedName name="_xlnm.Print_Area" localSheetId="12">'2.7 Budgetary Objectives'!$B$1:$F$28</definedName>
    <definedName name="_xlnm.Print_Area" localSheetId="13">#REF!</definedName>
    <definedName name="_xlnm.Print_Area" localSheetId="14">'3.1. Revenue'!$B$1:$K$32</definedName>
    <definedName name="_xlnm.Print_Area" localSheetId="15">'3.2 State Expenditure'!$B$1:$G$36</definedName>
    <definedName name="_xlnm.Print_Area" localSheetId="20">'6.3. RRM AUTONOMOUS COMMUNITIES'!$B$4:$G$26</definedName>
    <definedName name="_xlnm.Print_Area" localSheetId="21">'6.4. Local Authorities RRM'!$B$1:$G$18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 State Expenditure'!$B$1:$H$32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Social Security Income'!$C$6:$I$18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Revenue'!$B$1:$L$30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RRM AUTONOMOUS COMMUNITIES'!$B$8:$H$26</definedName>
    <definedName name="TABLA4" localSheetId="21">'6.4. Local Authorities RRM'!$B$7:$H$18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E4" i="69" l="1"/>
  <c r="F4" i="69" s="1"/>
  <c r="E5" i="68"/>
  <c r="F5" i="68" s="1"/>
  <c r="D7" i="67" l="1"/>
  <c r="I6" i="67"/>
  <c r="H6" i="67"/>
  <c r="G6" i="67"/>
  <c r="F6" i="67"/>
  <c r="E6" i="67"/>
  <c r="D6" i="67"/>
  <c r="C6" i="67"/>
  <c r="E4" i="61" l="1"/>
  <c r="F4" i="61" s="1"/>
  <c r="E18" i="60" l="1"/>
  <c r="C18" i="60"/>
  <c r="D17" i="60" s="1"/>
  <c r="G17" i="60"/>
  <c r="F17" i="60"/>
  <c r="F16" i="60"/>
  <c r="D16" i="60"/>
  <c r="F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F12" i="57" s="1"/>
  <c r="C15" i="57"/>
  <c r="G14" i="57"/>
  <c r="G13" i="57"/>
  <c r="G12" i="57"/>
  <c r="D12" i="57"/>
  <c r="G11" i="57"/>
  <c r="F11" i="57"/>
  <c r="D11" i="57"/>
  <c r="G10" i="57"/>
  <c r="D10" i="57"/>
  <c r="G9" i="57"/>
  <c r="E30" i="56"/>
  <c r="C30" i="56"/>
  <c r="G29" i="56"/>
  <c r="G28" i="56"/>
  <c r="G26" i="56"/>
  <c r="G25" i="56"/>
  <c r="G24" i="56"/>
  <c r="G23" i="56"/>
  <c r="G22" i="56"/>
  <c r="G21" i="56"/>
  <c r="G20" i="56"/>
  <c r="G19" i="56"/>
  <c r="G18" i="56"/>
  <c r="G17" i="56"/>
  <c r="G16" i="56"/>
  <c r="G15" i="56"/>
  <c r="G14" i="56"/>
  <c r="G13" i="56"/>
  <c r="G12" i="56"/>
  <c r="G11" i="56"/>
  <c r="G10" i="56"/>
  <c r="G9" i="56"/>
  <c r="F10" i="57" l="1"/>
  <c r="D15" i="60"/>
  <c r="D8" i="60"/>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<sst xmlns="http://schemas.openxmlformats.org/spreadsheetml/2006/main" count="698" uniqueCount="494">
  <si>
    <t>1.1 Basic assumptions</t>
  </si>
  <si>
    <t>1.2 Macroeconomic Outlooks</t>
  </si>
  <si>
    <t>1.3 Evolution of the Labour market</t>
  </si>
  <si>
    <t>1.4 Evolution of prices</t>
  </si>
  <si>
    <t>1.5 Sectoral Balances</t>
  </si>
  <si>
    <t>2.1 Reference rates for the general government fiscal balance 2021-2024</t>
  </si>
  <si>
    <t>2.2 Evolution of General Government debt (S.13) and outlooks</t>
  </si>
  <si>
    <t>2.3 2021 2021 Projections</t>
  </si>
  <si>
    <t xml:space="preserve">2.4 Income and expenditure targets for the General Government as a whole </t>
  </si>
  <si>
    <t>2.5 Transfers (not loans) from the Recovery and Resilience Mechanism (RRM)</t>
  </si>
  <si>
    <t>2.6 Comparison with European Commission forecasts</t>
  </si>
  <si>
    <t>2.7 Budgetary targets for the whole General Government and its sub-sector</t>
  </si>
  <si>
    <t>2.8 Calculation of the Expenditure Benchmark</t>
  </si>
  <si>
    <t>3.1 Total and State non-interest income 2020-2022</t>
  </si>
  <si>
    <t>3.2 State Expenditure Budget for 2022 Economic distribution.</t>
  </si>
  <si>
    <t>3.4 Social Security Revenue Budget. Economic distribution.</t>
  </si>
  <si>
    <t>3.5 Consolidated Social Security System Expenditure Budget</t>
  </si>
  <si>
    <t>6.1 Organic classification of PRTR (RRM)</t>
  </si>
  <si>
    <t>6.2 Economic classification of PRTR (RRM)</t>
  </si>
  <si>
    <t>6.3 Transfers to Autonomous Communities from the PRTR (RRM)</t>
  </si>
  <si>
    <t>6.4 Transfers to Local Authorities from PRTR (RRM)</t>
  </si>
  <si>
    <t>[8] Link between the Draft Budgetary Plan and the European growth and employment strategy</t>
  </si>
  <si>
    <t>Access to the full report of the Budgetary Plan 2022</t>
  </si>
  <si>
    <t>Access to budget reports from other years</t>
  </si>
  <si>
    <t>&lt;&lt;</t>
  </si>
  <si>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</si>
  <si>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</si>
  <si>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</si>
  <si>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</si>
  <si>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</si>
  <si>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</si>
  <si>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</si>
  <si>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</si>
  <si>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</si>
  <si>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Table 1.2 Macroeconomic outlooks</t>
  </si>
  <si>
    <t>Chained volume series, Year 2015=100, unless otherwise stated</t>
  </si>
  <si>
    <t>ESA Code</t>
  </si>
  <si>
    <t>2020 (A)</t>
  </si>
  <si>
    <t>2021 (P)</t>
  </si>
  <si>
    <t>2022 (P)</t>
  </si>
  <si>
    <t>Level</t>
  </si>
  <si>
    <t>Annual change in %</t>
  </si>
  <si>
    <t xml:space="preserve">1. Real GDP </t>
  </si>
  <si>
    <t>B1*g</t>
  </si>
  <si>
    <t>2.) Potential GDP</t>
  </si>
  <si>
    <t>contributions:</t>
  </si>
  <si>
    <t>Employment</t>
  </si>
  <si>
    <t>Capital</t>
  </si>
  <si>
    <t>Total productivity of the factors (PTF)</t>
  </si>
  <si>
    <t xml:space="preserve">3. Nominal GDP (1) Billions of euros </t>
  </si>
  <si>
    <t>Components of real GDP</t>
  </si>
  <si>
    <t>4, Private domestic final consumption expenditure (*)</t>
  </si>
  <si>
    <t>P.3</t>
  </si>
  <si>
    <t xml:space="preserve">5. Final expenditure of the General Governments </t>
  </si>
  <si>
    <t xml:space="preserve">6. Gross fixed capital formation </t>
  </si>
  <si>
    <t>P.51</t>
  </si>
  <si>
    <t xml:space="preserve">7. Inventory variation (% of GDP) </t>
  </si>
  <si>
    <t>P.52 + P.53</t>
  </si>
  <si>
    <t>8. Export of goods and service</t>
  </si>
  <si>
    <t>P.6</t>
  </si>
  <si>
    <t>9. Export of goods and service</t>
  </si>
  <si>
    <t>P.7</t>
  </si>
  <si>
    <t>Contributions to real GDP growth</t>
  </si>
  <si>
    <t xml:space="preserve">10. Final domestic demand </t>
  </si>
  <si>
    <t>11. Inventory variation</t>
  </si>
  <si>
    <t xml:space="preserve">12. External balance </t>
  </si>
  <si>
    <t>B.11</t>
  </si>
  <si>
    <t>(*) Includes households and NPISH (non-profit institutions serving households).</t>
  </si>
  <si>
    <t>Sources: National Statistics Institute and Ministry of Economic Affairs and Digital Transformation</t>
  </si>
  <si>
    <t>Table 1.3 Evolution of the labour market (*)</t>
  </si>
  <si>
    <t>% change</t>
  </si>
  <si>
    <t>1. Total working population (Equivalent to full time employment. Thousands)</t>
  </si>
  <si>
    <t>-</t>
  </si>
  <si>
    <t>3. Productivity per worker (thousands of euros)</t>
  </si>
  <si>
    <t>D.1</t>
  </si>
  <si>
    <r>
      <t>5. Remuneration per employee (thousands of euros)</t>
    </r>
    <r>
      <rPr>
        <vertAlign val="superscript"/>
        <sz val="10"/>
        <color theme="1"/>
        <rFont val="Arial Narrow"/>
        <family val="2"/>
      </rPr>
      <t>(**)</t>
    </r>
  </si>
  <si>
    <t>(*) Data in National Accounting terms, except unemployment rate</t>
  </si>
  <si>
    <t>(**) Remuneration per employee equivalent to full time</t>
  </si>
  <si>
    <t>Table 1.4 Evolution of prices</t>
  </si>
  <si>
    <t>1. GDP Deflator</t>
  </si>
  <si>
    <t>2. Private consumption deflator(*)</t>
  </si>
  <si>
    <t>3. Public consumption deflator(*)</t>
  </si>
  <si>
    <t>5. Exports (goods and services) deflator</t>
  </si>
  <si>
    <t>6. Imports (goods and services) deflator</t>
  </si>
  <si>
    <t>(*) Includes homes and non-profit institutions with at the service of homes</t>
  </si>
  <si>
    <t>Table 1.5 Sectoral balances</t>
  </si>
  <si>
    <t>% GDP</t>
  </si>
  <si>
    <t xml:space="preserve">1. Surplus (+) /Deficit (-) of financing compared to rest of the world </t>
  </si>
  <si>
    <t>B.9</t>
  </si>
  <si>
    <t>- Foreign trade balance for goods and services</t>
  </si>
  <si>
    <t>- Balance of primary income and current transfers</t>
  </si>
  <si>
    <t>- Net capital transactions</t>
  </si>
  <si>
    <t xml:space="preserve">2. Surplus (+) /Deficit (-) private sector financing </t>
  </si>
  <si>
    <t>3. Surplus (+) /Deficit (-) public sector financing(*)</t>
  </si>
  <si>
    <t>(*) The figures include financial support</t>
  </si>
  <si>
    <t>Table 2.1 Reference rates for the general government fiscal balance 2021-2024</t>
  </si>
  <si>
    <t>2022*</t>
  </si>
  <si>
    <t>Central Government</t>
  </si>
  <si>
    <t>Autonomous Communities</t>
  </si>
  <si>
    <t>Local Authorities</t>
  </si>
  <si>
    <t>Social Security</t>
  </si>
  <si>
    <t>Total Public Administrations</t>
  </si>
  <si>
    <t>* The 2022 reference rates for Autonomous Communities and Social Security contained in the Stability Programme have been updated in the context of the preparation of the 2022 General State Budget</t>
  </si>
  <si>
    <t>Source: Ministry of Finance and Civil Service</t>
  </si>
  <si>
    <t>Table 2.2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</si>
  <si>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</si>
  <si>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</si>
  <si>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Contribution to variation of debt ratio / GDP</t>
  </si>
  <si>
    <t>3. Primary budgetary balance</t>
  </si>
  <si>
    <t>D.41</t>
  </si>
  <si>
    <t>5. Adjust stock-flow</t>
  </si>
  <si>
    <t>p.m.: Implicit interest rate of debt</t>
  </si>
  <si>
    <t>Source: Ministry of Economic Affairs and Digital Transformation</t>
  </si>
  <si>
    <r>
      <rPr>
        <b/>
        <sz val="10"/>
        <color rgb="FF000000"/>
        <rFont val="Arial Narrow"/>
        <family val="2"/>
      </rPr>
      <t xml:space="preserve">Table 2.3 2022 Projections
</t>
    </r>
    <r>
      <rPr>
        <sz val="10"/>
        <color rgb="FF000000"/>
        <rFont val="Arial Narrow"/>
        <family val="2"/>
      </rPr>
      <t>As % of GDP</t>
    </r>
  </si>
  <si>
    <t xml:space="preserve">Sub-sectors </t>
  </si>
  <si>
    <t>Social Security Funds</t>
  </si>
  <si>
    <t xml:space="preserve">Table 2.4 Income and expenditure targets for the General Government as a whole 
       </t>
  </si>
  <si>
    <t xml:space="preserve"> (As a % of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</si>
  <si>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</si>
  <si>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</si>
  <si>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</si>
  <si>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</si>
  <si>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</si>
  <si>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</si>
  <si>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</si>
  <si>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</si>
  <si>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</si>
  <si>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</si>
  <si>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</si>
  <si>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</si>
  <si>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</si>
  <si>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</si>
  <si>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p.m.: Tax burden*</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</si>
  <si>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</si>
  <si>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</si>
  <si>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</si>
  <si>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</si>
  <si>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</si>
  <si>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</si>
  <si>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</si>
  <si>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</si>
  <si>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</si>
  <si>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</si>
  <si>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</si>
  <si>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</si>
  <si>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</si>
  <si>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</si>
  <si>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</si>
  <si>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The tax burden is the sum of tax revenues and social contributions as well as taxes paid by the resident sectors to the rest of the world</t>
  </si>
  <si>
    <t>Table 2.5 Transfers (not loans) from the Recovery and Resilience Mechanism (RRM)</t>
  </si>
  <si>
    <r>
      <rPr>
        <b/>
        <sz val="10"/>
        <color theme="0"/>
        <rFont val="Arial Narrow"/>
        <family val="2"/>
      </rPr>
      <t xml:space="preserve">Revenue from RRM transfers </t>
    </r>
    <r>
      <rPr>
        <sz val="10"/>
        <color theme="0"/>
        <rFont val="Arial"/>
        <family val="2"/>
      </rPr>
      <t>(millions of euro)</t>
    </r>
  </si>
  <si>
    <t>Revenues considered to ensure the principle of neutrality</t>
  </si>
  <si>
    <t>Cash disbursements of RRM transfers</t>
  </si>
  <si>
    <r>
      <rPr>
        <b/>
        <sz val="10"/>
        <color theme="0"/>
        <rFont val="Arial Narrow"/>
        <family val="2"/>
      </rPr>
      <t>Expenditure financed by transfers from the RRM</t>
    </r>
    <r>
      <rPr>
        <sz val="10"/>
        <color theme="0"/>
        <rFont val="Arial"/>
        <family val="2"/>
      </rPr>
      <t xml:space="preserve"> (millions of euro)</t>
    </r>
  </si>
  <si>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</si>
  <si>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</si>
  <si>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</si>
  <si>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</si>
  <si>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</si>
  <si>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</si>
  <si>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</si>
  <si>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</si>
  <si>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t>TOTAL</t>
  </si>
  <si>
    <r>
      <rPr>
        <b/>
        <sz val="10"/>
        <color theme="0" tint="-0.499984740745262"/>
        <rFont val="Arial"/>
        <family val="2"/>
      </rPr>
      <t>NOTES:</t>
    </r>
    <r>
      <rPr>
        <sz val="10"/>
        <color theme="0" tint="-0.499984740745262"/>
        <rFont val="Arial"/>
        <family val="2"/>
      </rPr>
      <t xml:space="preserve"> these revenues and expenditures of the Recovery, Transformation and Resilience Plan have not been included in the DBP revenue and expenditure projections because their impact is deficit neutral due to Eurostat's principle of neutrality.</t>
    </r>
    <r>
      <rPr>
        <sz val="10"/>
        <color theme="0" tint="-0.499984740745262"/>
        <rFont val="Arial"/>
        <family val="2"/>
      </rPr>
      <t xml:space="preserve"> </t>
    </r>
    <r>
      <rPr>
        <sz val="10"/>
        <color theme="0" tint="-0.499984740745262"/>
        <rFont val="Arial"/>
        <family val="2"/>
      </rPr>
      <t>Moreover, this distribution of the headings is a reflection of the economic classification of the General State Budget, since it is the State that receives all the funds from the EU and distributes them subsequently (hence, for example, most of the capital transfers included here are subsequently transformed into productive investment)</t>
    </r>
  </si>
  <si>
    <t xml:space="preserve">Table 2.6 Comparison with European Commission forecasts
       </t>
  </si>
  <si>
    <t>Spain</t>
  </si>
  <si>
    <t>European Commission</t>
  </si>
  <si>
    <t>Total revenue</t>
  </si>
  <si>
    <t>Total expenditure</t>
  </si>
  <si>
    <t xml:space="preserve">Public deficit </t>
  </si>
  <si>
    <t>Source: Ministry of Finance and Civil Service, European Commission Spring forecasts</t>
  </si>
  <si>
    <t>Table 2.7 Budgetary goals for the whole General Government and its sub-sectors</t>
  </si>
  <si>
    <t xml:space="preserve"> (As % GDP)</t>
  </si>
  <si>
    <t>ESA code</t>
  </si>
  <si>
    <t>Financing Surplus or Deficit by subsectors as a % of GDP</t>
  </si>
  <si>
    <t xml:space="preserve">  1. Total Public Administrations</t>
  </si>
  <si>
    <t>S.13</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</si>
  <si>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</si>
  <si>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</si>
  <si>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</si>
  <si>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</si>
  <si>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</si>
  <si>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</si>
  <si>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</si>
  <si>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</si>
  <si>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</si>
  <si>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</si>
  <si>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</si>
  <si>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</si>
  <si>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</si>
  <si>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</si>
  <si>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</si>
  <si>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 and Civil Service</t>
  </si>
  <si>
    <r>
      <rPr>
        <b/>
        <sz val="11"/>
        <color rgb="FF000000"/>
        <rFont val="Arial Narrow"/>
        <family val="2"/>
      </rPr>
      <t>2.8 Calculation of the Expenditure Benchmark</t>
    </r>
  </si>
  <si>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</si>
  <si>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</si>
  <si>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</si>
  <si>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</si>
  <si>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</si>
  <si>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</si>
  <si>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</si>
  <si>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</si>
  <si>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</si>
  <si>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</si>
  <si>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</si>
  <si>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</si>
  <si>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</si>
  <si>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</si>
  <si>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</si>
  <si>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</si>
  <si>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</si>
  <si>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</si>
  <si>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</si>
  <si>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Table 3.1. Total non-financial and State income 2020-2022</t>
  </si>
  <si>
    <t>Millions of €</t>
  </si>
  <si>
    <t>Chapters</t>
  </si>
  <si>
    <t>Tax Yield</t>
  </si>
  <si>
    <t>Advance Settlement</t>
  </si>
  <si>
    <t>Budget</t>
  </si>
  <si>
    <t>(%)</t>
  </si>
  <si>
    <t>State</t>
  </si>
  <si>
    <t>Total</t>
  </si>
  <si>
    <t>2021 (T)</t>
  </si>
  <si>
    <t>2022 (E)</t>
  </si>
  <si>
    <t>2022 (T)</t>
  </si>
  <si>
    <t>(*)</t>
  </si>
  <si>
    <t>(7)=</t>
  </si>
  <si>
    <t>(8)=</t>
  </si>
  <si>
    <t>(9)=</t>
  </si>
  <si>
    <t>(1)</t>
  </si>
  <si>
    <t>(2)</t>
  </si>
  <si>
    <t>(3)</t>
  </si>
  <si>
    <t>(4)</t>
  </si>
  <si>
    <t>(5)</t>
  </si>
  <si>
    <t>(6)</t>
  </si>
  <si>
    <t>(4)/(2)</t>
  </si>
  <si>
    <t>(5)/(3)</t>
  </si>
  <si>
    <t>(6)/(4)</t>
  </si>
  <si>
    <t xml:space="preserve"> </t>
  </si>
  <si>
    <t>Personal Income Tax</t>
  </si>
  <si>
    <t>Corporate Income Tax</t>
  </si>
  <si>
    <t>Personal Income Tax for Non-Residents</t>
  </si>
  <si>
    <t>Environmental taxation</t>
  </si>
  <si>
    <t>Other</t>
  </si>
  <si>
    <t>I. Direct taxes</t>
  </si>
  <si>
    <t>Value Added Tax</t>
  </si>
  <si>
    <t>Special Taxes</t>
  </si>
  <si>
    <t xml:space="preserve">   Alcohol and alcoholic beverages</t>
  </si>
  <si>
    <t xml:space="preserve">   Beer</t>
  </si>
  <si>
    <t xml:space="preserve">   Intermediate products</t>
  </si>
  <si>
    <t xml:space="preserve">   Hydrocarbons</t>
  </si>
  <si>
    <t xml:space="preserve">   Tobacco Products</t>
  </si>
  <si>
    <t xml:space="preserve">   Electricity</t>
  </si>
  <si>
    <t xml:space="preserve">   Coal</t>
  </si>
  <si>
    <t>II. Indirect taxes</t>
  </si>
  <si>
    <t>TAX REVENUE</t>
  </si>
  <si>
    <t>NON-TAX REVENUE</t>
  </si>
  <si>
    <t>TOTAL NON-FINANCIAL INCOME</t>
  </si>
  <si>
    <t>(*) Before deducting the territorial governments’ shares in personal income tax, VAT and excise duties.</t>
  </si>
  <si>
    <t>Table 3.2. State Budget Expenditure Budget 2022 Economic Distribution</t>
  </si>
  <si>
    <t>Budget 2021</t>
  </si>
  <si>
    <t>Budget 2022</t>
  </si>
  <si>
    <t>% Δ</t>
  </si>
  <si>
    <t>Sum</t>
  </si>
  <si>
    <t>%/total</t>
  </si>
  <si>
    <t xml:space="preserve"> 22 / 21</t>
  </si>
  <si>
    <t>I. Personnel expenditure</t>
  </si>
  <si>
    <t>National budget</t>
  </si>
  <si>
    <t>PRTR</t>
  </si>
  <si>
    <t>II. Current expenditure on goods and services</t>
  </si>
  <si>
    <t>III. Financial expenditure</t>
  </si>
  <si>
    <t>IV. Current transfers</t>
  </si>
  <si>
    <t>CURRENT TRANSACTIONS</t>
  </si>
  <si>
    <t>V. Contingency fund and other contingencies</t>
  </si>
  <si>
    <t>VI. Real investments</t>
  </si>
  <si>
    <t>VII. Capital transfers</t>
  </si>
  <si>
    <t>CAPITAL TRANSACTIONS</t>
  </si>
  <si>
    <t>TOTAL NON-FINANCIAL TRANSACTIONS</t>
  </si>
  <si>
    <t>VIII. Financial assets</t>
  </si>
  <si>
    <t>IX. Financial liabilities</t>
  </si>
  <si>
    <t>TOTAL FINANCIAL TRANSACTIONS</t>
  </si>
  <si>
    <t>TOTAL BUDGET</t>
  </si>
  <si>
    <t>Table 3.4. Social Security Revenue Budget
Economic Distribution</t>
  </si>
  <si>
    <t>CHAPTERS</t>
  </si>
  <si>
    <t xml:space="preserve">  % Δ</t>
  </si>
  <si>
    <t>% of total</t>
  </si>
  <si>
    <t>22/21</t>
  </si>
  <si>
    <t>I.</t>
  </si>
  <si>
    <t>Social contributions</t>
  </si>
  <si>
    <t>III.</t>
  </si>
  <si>
    <t xml:space="preserve">Levies and other revenue </t>
  </si>
  <si>
    <t>IV.</t>
  </si>
  <si>
    <t>Current transfers</t>
  </si>
  <si>
    <t>V.</t>
  </si>
  <si>
    <t xml:space="preserve"> Asset revenue</t>
  </si>
  <si>
    <t>VI.</t>
  </si>
  <si>
    <t>Disposal of real investments</t>
  </si>
  <si>
    <t>VII.</t>
  </si>
  <si>
    <t>Capital transfers</t>
  </si>
  <si>
    <t>VIII.</t>
  </si>
  <si>
    <t>Financial assets</t>
  </si>
  <si>
    <t>IX.</t>
  </si>
  <si>
    <t>Financial liabilities</t>
  </si>
  <si>
    <t>Table 3.5. Consolidated Expenditure Budget of the Social Security System
Economic Distribution</t>
  </si>
  <si>
    <t>Personnel expenses</t>
  </si>
  <si>
    <t>II.</t>
  </si>
  <si>
    <t xml:space="preserve">Current expenditure on goods and services </t>
  </si>
  <si>
    <t>Financial expenditure</t>
  </si>
  <si>
    <t>Real investments</t>
  </si>
  <si>
    <t xml:space="preserve"> Consolidated General State Budget 2022</t>
  </si>
  <si>
    <t>(Chapters 1 to 8)</t>
  </si>
  <si>
    <t>BUDGET SECTION</t>
  </si>
  <si>
    <t>2021 GENERAL STATE BUDGET</t>
  </si>
  <si>
    <t>% of total General State Budget 2021</t>
  </si>
  <si>
    <t>2022 GENERAL STATE BUDGET</t>
  </si>
  <si>
    <t>% of total General State Budget 2022</t>
  </si>
  <si>
    <t>Difference</t>
  </si>
  <si>
    <t>(2)/(1)</t>
  </si>
  <si>
    <t>MINISTRY OF FOREIGN AFFAIRS, THE EUROPEAN UNION AND COOPERATION</t>
  </si>
  <si>
    <t>MINISTRY OF JUSTICE</t>
  </si>
  <si>
    <t>MINISTRY OF DEFENCE</t>
  </si>
  <si>
    <t>MINISTRY OF FINANCE AND CIVIL SERVICE</t>
  </si>
  <si>
    <t>MINISTRY OF HOME AFFAIRS</t>
  </si>
  <si>
    <t>MINISTRY OF TRANSPORT, MOBILITY AND URBAN AGENDA</t>
  </si>
  <si>
    <t>MINISTRY OF EDUCATION AND VOCATIONAL TRAINING</t>
  </si>
  <si>
    <t>MINISTRY OF EMPLOYMENT AND SOCIAL ECONOMY</t>
  </si>
  <si>
    <t>MINISTRY OF INDUSTRY, TRADE AND TOURISM</t>
  </si>
  <si>
    <t>MINISTRY OF AGRICULTURE, FISHERIES AND FOOD</t>
  </si>
  <si>
    <t>MINISTRY OF TERRITORIAL POLICY</t>
  </si>
  <si>
    <t>MINISTRY FOR THE ECOLOGICAL TRANSITION AND THE DEMOGRAPHIC CHALLENGE</t>
  </si>
  <si>
    <t>MINISTRY OF CULTURE AND SPORTS</t>
  </si>
  <si>
    <t>MINISTRY OF HEALTH</t>
  </si>
  <si>
    <t>MINISTRY OF ECONOMIC AFFAIRS AND THE DIGITAL TRANSFORMATION</t>
  </si>
  <si>
    <t>MINISTRY OF SCIENCE AND INNOVATION</t>
  </si>
  <si>
    <t>MINISTRY OF SOCIAL RIGHTS AND THE 2030 AGENDA</t>
  </si>
  <si>
    <t>MINISTRY OF EQUALITY</t>
  </si>
  <si>
    <t>MINISTRY OF CONSUMER AFFAIRS</t>
  </si>
  <si>
    <t>MINISTRY OF INCLUSION, SOCIAL SECURITY AND MIGRATION</t>
  </si>
  <si>
    <t>MINISTRY OF UNIVERSITIES</t>
  </si>
  <si>
    <t>TOTAL CONSOLIDATED RRM GENERAL STATE BUDGET</t>
  </si>
  <si>
    <t>Does not include REACT</t>
  </si>
  <si>
    <t>Table 6.2. Economic Classification of PRTR (RRM)</t>
  </si>
  <si>
    <t>CHAPTER</t>
  </si>
  <si>
    <t>1 PERSONNEL EXPENSES</t>
  </si>
  <si>
    <t>2 CURRENT EXPENDITURE ON GOODS AND SERVICES</t>
  </si>
  <si>
    <t>4 CURRENT TRANSFERS</t>
  </si>
  <si>
    <t>6 REAL INVESTMENTS</t>
  </si>
  <si>
    <t>7 CAPITAL TRANSFERS</t>
  </si>
  <si>
    <t>8 FINANCIAL ASSETS</t>
  </si>
  <si>
    <t>Table 6.3. Transfers to Autonomous Communities from the PRTR (RRM)</t>
  </si>
  <si>
    <t>MINISTRY</t>
  </si>
  <si>
    <t>TOTAL CONSOLIDATED GENERAL STATE BUDGET TRANSFERS TO AUTONOMOUS COMMUNITIES</t>
  </si>
  <si>
    <t>Excludes REACT and transfers from the entities that are part of the estimated sector</t>
  </si>
  <si>
    <t>Table 6.4. Transfers to Local Authorities from PRTR (RRM)</t>
  </si>
  <si>
    <t>TOTAL TRANSFERS TO LOCAL AUTHORITIES FROM CONSOLIDATED GENERAL STATE BUDGET</t>
  </si>
  <si>
    <t>Excludes REACT and transfers from the entities that are part of the estimate sector</t>
  </si>
  <si>
    <t>Link between the Draft Budgetary Plan and the European growth and employment strategy</t>
  </si>
  <si>
    <t>National goals</t>
  </si>
  <si>
    <t>Measures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</si>
  <si>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</si>
  <si>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</si>
  <si>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</si>
  <si>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As we approach the end of the Spanish Strategy for Employment Activation 2017-2020, the new Strategy 2021-2024 is being processed, which will be approved this year, 2021 
The previous Spanish Employment Activation Strategy 2017-2020 focused on establishing and implementing a new organisational and conceptual framework within which all planning, programming, implementation and evaluation of active employment policies for the whole of the National Employment System should be developed, with a results-oriented and evaluative perspective.
This new Strategy 2021-2024 aims to go a step further, focusing on developing and making new tools, infrastructures or information systems available to all agents of the National Employment System, or improving existing ones, so that the use of common means and the exchange of experiences and good practices constitute the best vectors for the modernisation of the System. It also incorporates the recommendations arising from the first evaluation of the factors affecting the performance of Public Employment Services, carried out in 2016 in the framework of the European Network of Public Employment Services (PES-EU Network), and is consistent with the Agenda for Change promoted by the same European Network for the second evaluation cycle.
Among the objectives of the new Strategy are: a people and business centred approach, coherence with the productive transformation, results orientation, improvement of the capacities of the Public Employment Services and the governance and cohesion of the National Employment System.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</si>
  <si>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</si>
  <si>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At the 77th Sectoral Conferences on on Employment and Labour Affairs on 1 April 2020, as part of the debate on  the Annual Employment Policy Plan, the plan for the year 2020 was presented. 
The outbreak of the COVID-19 pandemic altered all the fundamental bases of the programmes envisaged by the Public Employment Services, resulting in the reconstruction of the Plan to adapt to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The Annual Employment Policy Plan 2020 was approved by the Agreement of the Council of Ministers on 20 October 2020, which was published by Resolution of 26 October 2020, and is currently being implemented.</t>
  </si>
  <si>
    <t>Youth Employment Action Plan (2019-2021).</t>
  </si>
  <si>
    <t>The Plan projects a reduction of youth unemployment of 23.5% and the introduction of 168,000 unemployed under 25s into the labour market.</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</si>
  <si>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</si>
  <si>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</si>
  <si>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</si>
  <si>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</si>
  <si>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</si>
  <si>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</si>
  <si>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</si>
  <si>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</si>
  <si>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</si>
  <si>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</si>
  <si>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</si>
  <si>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</si>
  <si>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</si>
  <si>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</si>
  <si>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A Just Transition Strategy</t>
  </si>
  <si>
    <t>It involves maximising employment opportunities and minimising the impacts of energy transition.</t>
  </si>
  <si>
    <t>Spanish Strategy on the Circular Economy, España Circular 2030</t>
  </si>
  <si>
    <t>Approved by the Council of Ministers 2/06/2020. The 1st Circular Economy Action Plan 2021-2023 was approved by the Council of Ministers of 25 May 2021. A circular economy will constitute a net increase in employment of around 1%,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</si>
  <si>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</si>
  <si>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</si>
  <si>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</si>
  <si>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</si>
  <si>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</si>
  <si>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</si>
  <si>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</si>
  <si>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</si>
  <si>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</si>
  <si>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 xml:space="preserve">Spanish Science, Technology and Innovation Strategy </t>
  </si>
  <si>
    <t>On 15 June 2021 the Council of Ministers approved the State Plan for Scientific, Technical and Innovation Research 2021-2023 (PEICTI 2021-2023). The State Plan is the main instrument of the General State Administration for the development and achievement of the objectives of the Spanish Science and Technology and Innovation Strategy (EECTI).</t>
  </si>
  <si>
    <t xml:space="preserve">State Budget for R+D+i </t>
  </si>
  <si>
    <t>The initial appropriations for spending function 46 (R&amp;D&amp;I) in the 2021 General State Budget stand at 12.564 billion euros. The initial non-financial budget is 8.075 billion euros and the financial budget (repayable loans) is 4.489 billion euros. Until 2020 policy 46 only included R&amp;D&amp;I, while from 2021 on it also includes digitalisation.</t>
  </si>
  <si>
    <t xml:space="preserve">In 2021, the budget of the State Research Agency dedicated to the promotion and coordination of scientific and technological research is 793.3 million euros, which will be dedicated to aid from the State Plan for Scientific and Technical Research and Innovation 2017-2020. 140 million of this sum corresponds to the Recovery, Transformation and Resilience Plan.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</si>
  <si>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</si>
  <si>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repayment of the loan flexible (up to 10 years).  
</t>
  </si>
  <si>
    <t>The CDTI invested 886 million euros into supporting 1,600 R&amp;D&amp;I projects in 2020. Its traditional instruments are the IDIs, R&amp;D Projects, the CIEN Strategic Business Projects in international cooperation and NEOTEC for companies with a technological base. Added to this is the Science and Innovation Missions Programme (aimed at resolving societal challenges), which in 2020 resolved its pilot call for proposals, as well as venture capital and pre-commercial public procurement actions.</t>
  </si>
  <si>
    <t>Human Resources in R+I</t>
  </si>
  <si>
    <t>The PEICTI 2021-2023 includes the State Programme to develop, attract and retain talent, which prioritises investment in human resources, both at pre-doctoral and post-doctoral level, professional progress through the stable incorporation of research, technological and technical personnel into the university, scientific and business spheres, and the mobility of research personnel in the public and private sector. The Plan includes a new scientific career model. ISCIII: €48.4 million; AEI: €316.4 million</t>
  </si>
  <si>
    <t>Research and technical civil servant staff positions in the Public Research Bodies of the General State Administration in the Public Employment Offer for 2021: 699 places for open access and 384 for internal promotion. A total increase of 20.4% compared to the 2020 Public Employment Offer.  This Public Employment Offer provides for the first time since the approval of Law 14/2011 on Science, Technology and Innovation, positions for the technology scale.</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</si>
  <si>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</si>
  <si>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</si>
  <si>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</si>
  <si>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Presented on 11 February 2021 by the President of the Spanish Government. It is a long-term vision to transform the productive bases of the Spanish economy.</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</si>
  <si>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</si>
  <si>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</si>
  <si>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</si>
  <si>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</si>
  <si>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</si>
  <si>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</si>
  <si>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</si>
  <si>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procurement of the European EuroHPC supercomputer (Mare Nostrum 5) is under tender. Its acquisition and installation at the BSC consortium headquarters in Barcelona is planned for 2022. 
The decision on the location of the TMT telescope has not yet been taken by the US National Science Foundation. The body is expected to define its position over the course of 2022.</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</si>
  <si>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</si>
  <si>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</si>
  <si>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</si>
  <si>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</si>
  <si>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Law 7/2021, of 20 May, on Climate Change and the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</si>
  <si>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</si>
  <si>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</si>
  <si>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</si>
  <si>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Long-term Strategy</t>
  </si>
  <si>
    <t xml:space="preserve">The objective of this strategy is to develop and outline a pathway to advance the decarbonisation of the economy and society by 2050, with intermediate milestones in 2030 and 2040. The pathway set out in the Long Term Decarbonisation Strategy (LTS 2050) will lead to a 90% reduction in greenhouse gas (GHG) emissions by 2050 compared to 1990. The set of measures included in the Strategy will have a positive impact on employment generation, which will increase by 1.6% in 2050 compared to a scenario that does not take into account its implementation. This would generate some 300,000 net jobs per year over this period, and total cumulative investments over the period 2031-2050 are estimated to reach 500 billion euros, of which 300 billion euros are considered to be associated with the implementation of this Strategy. This figure would be in addition to the 250 billion which will mobilise the implementation of the PNIEC from 2021 to 2030. Additional annual investments will be around 1% of GDP, in line with the figures presented by the European Long-Term Strategy 2050. </t>
  </si>
  <si>
    <t>National Adaptation Plan 2021-2030</t>
  </si>
  <si>
    <t>The overall objective of the National Climate Change Adaptation Plan (PNACC) 2021-2030 is to promote coordinated and coherent action to address the effects of climate change in Spain in order to avoid or reduce present and future damage from climate change and to build a more resilient economy and society. To this end, it defines 18 areas of work and 81 lines of action to be developed through five-year work programmes. The first work programme (under preparation) contains 254 concrete measures and foresees a resource mobilisation of more than 1.5 billion euros for the period 2021-2025.</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</si>
  <si>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</si>
  <si>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</si>
  <si>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Programme to provide assistance to SMEs and Large Businesses in the industrial sector for energy efficiency activities</t>
  </si>
  <si>
    <t>Promote measures for energy savings and efficiency in the industrial sector.</t>
  </si>
  <si>
    <t>MOVES III, MOVES Singulars II and MOVES Fleets Programme</t>
  </si>
  <si>
    <t xml:space="preserve">MOVES III Programme: Approved by Royal Decree 266/2021, of 13 April, which approves the direct granting of aid to the Autonomous Communities and the cities of Ceuta and Melilla, for the implementation of incentive programmes linked to electric mobility, within the framework of the European PRTR, endowed with 400 million euros, extendible to 800, if there is an adequate commitment of funds and provided that there is budgetary availability.
It is a territorially managed programme, which contributes to the target of 238,000 electric vehicles and charging points by 2026.
MOVES Singulares II Programme: approved by Order TED/800/2021, of 23 July, and resolution of the call published on 20 September 2021: these are incentive programmes for singular projects in electric mobility, with a budget of 100 million euros, which can be increased to 300 million euros. 
It is a centrally managed programme, which contributes to the objective of awarding €250 million worth of grants to unique mobility projects by mid-2023.
MOVES Fleets: with a budget of 50 million in 2021, aimed at companies with large fleets (more than 500 vehicles) in more than one Autonomous Community that wish to renew their fleet. </t>
  </si>
  <si>
    <t>National Programme for control of Atmospheric Pollution (PNCCA)</t>
  </si>
  <si>
    <t xml:space="preserve">It seeks compliance with Spain’s 2030 goals for the reduction of certain atmospheric pollutants. The objectives of the PNCCA are aligned with the PNIEC, helping to meet the goals of the fight against climate change. </t>
  </si>
  <si>
    <t>Energy rehabilitation programme for buildings in municipalities facing the demographic challenge</t>
  </si>
  <si>
    <t>PREE5000 Programme: approved by Royal Decree 691/2021, which regulates the subsidies to be granted for energy rehabilitation actions in existing buildings, in execution of the Energy Rehabilitation Programme for existing buildings in municipalities facing the demographic challenge included in the Regeneration and Demographic Challenge Programme of the Urban Rehabilitation and Regeneration Plan of the Recovery, Transformation and Resilience Plan, as well as its direct concession to the autonomous communities.
It has a budget of 50 million euros, which can be increased to 100 million euros. This is a decentralised management programme that contributes to the objective of 26,000 rehabilitated homes in municipalities with less than 5,000 inhabitants.</t>
  </si>
  <si>
    <t>Programme of aid for Sustainable Urban Development in municipalities facing the demographic challenge</t>
  </si>
  <si>
    <t>DUS5000 Programme: approved by Royal Decree 692/2021, of 3 August, which regulates the direct granting of aid for investments in singular local clean energy projects in municipalities facing the demographic challenge (DUS 5000 PROGRAMME), within the framework of the Regeneration and Demographic Challenge Programme of the Recovery, Transformation and Resilience Plan.
It has a budget of 75 million euros, which can be increased to 150 million euros. It is a centrally managed programme that contributes to the objective of developing 250 unique projects in municipalities with less than 5,000 inhabitants.</t>
  </si>
  <si>
    <t>Early drop-out from education and training less than 15%</t>
  </si>
  <si>
    <t>Extension of early childhood education between the ages of 0-3 (included in the Law on Education)</t>
  </si>
  <si>
    <t>Organic Law 3/2020 of 29 December amending Organic Law 2/2006 of 3 May on Education includes the adoption of a plan for the extension of pre-school education to eight years, which will prioritise access for children at risk of poverty and social exclusion. Programme to boost enrolment in the first cycle of early childhood education with the creation of at least 60,000 publicly-owned places (Recovery, Transformation and Resilience Plan). It consists of combating school failure and early school leaving among children in situations of vulnerability and fostering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</si>
  <si>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</si>
  <si>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</si>
  <si>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27 active working groups on different priority areas.</t>
  </si>
  <si>
    <t>Territorial Cooperation Programmes (TCPs) with the Autonomous Communities.</t>
  </si>
  <si>
    <t>In total 1,398,282,750 euros in 2021, in different territorial educational cooperation programmes (PCT) with the Autonomous Communities, in the Directorate General for Evaluation and Territorial Cooperation (not including the VT part) to support education, textbooks, boost dual vocational training and teacher training. The PCTs include two specific programmes for the prevention of early dropout from education and training, which are part of the Recovery, Transformation and Resilience Plan: Guidance, Advancement and Educational Enrichment Programme in centres of special educational complexity (Programme #PROA+) and Creation of Personal and Family Accompaniment and Guidance Units for educationally vulnerable students.</t>
  </si>
  <si>
    <t>Digital Educate Programme</t>
  </si>
  <si>
    <t>The Ministry of Education and Vocational Training, in collaboration with Red.es develops actions focused education centres, students and teaching staff with the aim of improving and advancing the digitalisation of education.</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</si>
  <si>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</si>
  <si>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</si>
  <si>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</si>
  <si>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</si>
  <si>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Organic Law 6/2001, of 21 December, on Universities.</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</si>
  <si>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</si>
  <si>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</si>
  <si>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t>The reform of the scholarship system continues, through Royal Decree 471/2020, of 29 June, establishing the income and family wealth thresholds and the amounts of scholarships and study grants for the academic year 2021-2022 and partially modifies Royal Decree 1721/2007, of 21 December, establishing the system of personalised scholarships and study grants, and increases the amount of the basic grant for students in basic grant training cycles, eliminates requirements for the granting of grants to victims of gender-based violence and includes, as possible beneficiaries of grants for students with specific educational support needs, students with severe communication and language disorders.</t>
  </si>
  <si>
    <t>Reduce the number of persons living in poverty or in a situation of social exclusion by 1,400,000 from 2009 levels</t>
  </si>
  <si>
    <t>Increase of minimum wage</t>
  </si>
  <si>
    <t>Forecast to impact close to 2.5 million workers.</t>
  </si>
  <si>
    <t>The Reincorpora-t Plan, three-year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</si>
  <si>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</si>
  <si>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</si>
  <si>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</si>
  <si>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</si>
  <si>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</si>
  <si>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National strategy against energy poverty 2019-2024.</t>
  </si>
  <si>
    <t>Approved by the Council of Ministers 5/04/2019. Rigorous and global approach to the energy poverty problem. Reduction target: at least 25% by 2025</t>
  </si>
  <si>
    <t>TOTAL INGRESOS NO FINANCIEROS excluidos 
los fondos Next Generation EU</t>
  </si>
  <si>
    <t>PIB utilizado</t>
  </si>
  <si>
    <t xml:space="preserve">  2. Administración Central</t>
  </si>
  <si>
    <t>S.1311</t>
  </si>
  <si>
    <t xml:space="preserve">  3. Comunidades Autónomas</t>
  </si>
  <si>
    <t>S.1312</t>
  </si>
  <si>
    <t xml:space="preserve">  4. Corporaciones Locales</t>
  </si>
  <si>
    <t>S.1313</t>
  </si>
  <si>
    <t xml:space="preserve">  5. Seguridad Social</t>
  </si>
  <si>
    <t>S.1314</t>
  </si>
  <si>
    <t>Sources: European Central Bank, ICE Brent Crude, Banco de España and the Ministry of Economic Affairs and Digital Transformation</t>
  </si>
  <si>
    <t>Table 6.1 Organic classification of PRTR (MRR)</t>
  </si>
  <si>
    <t>Consolidated GGE 2022 (Chapters 1 to 8)</t>
  </si>
  <si>
    <t>2022 Budgetary Plan (Tables included in the report)</t>
  </si>
  <si>
    <t>2. Unemployment rate (% of population working</t>
  </si>
  <si>
    <t>4. Remuneration of employees (billions of euros)</t>
  </si>
  <si>
    <t>4. Gross fixed capital formation deflator</t>
  </si>
  <si>
    <t>2. Variation of debt ratio / GDP</t>
  </si>
  <si>
    <t>4. Interest payments</t>
  </si>
  <si>
    <r>
      <t xml:space="preserve">a </t>
    </r>
    <r>
      <rPr>
        <sz val="9"/>
        <color theme="1"/>
        <rFont val="Arial Narrow"/>
        <family val="2"/>
      </rPr>
      <t>According to definition in Council Regulation (EC) No 479/2009</t>
    </r>
  </si>
  <si>
    <t>2.6. Gross capital formation</t>
  </si>
  <si>
    <t xml:space="preserve">Total Public Administrations (S.13) (% GDP, unless otherwise stated) </t>
  </si>
  <si>
    <t>billions € , unless otherwise stated</t>
  </si>
  <si>
    <t>III. Levies and other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</si>
</sst>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
      <vertAlign val="superscript"/>
      <sz val="10"/>
      <color theme="1"/>
      <name val="Arial Narrow"/>
      <family val="2"/>
    </font>
    <font>
      <i/>
      <sz val="8"/>
      <name val="Arial Narrow"/>
      <family val="2"/>
    </font>
    <font>
      <sz val="8"/>
      <color theme="1"/>
      <name val="Arial"/>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99" fillId="0" borderId="0" applyNumberFormat="0" applyFill="0" applyBorder="0" applyAlignment="0" applyProtection="0"/>
  </cellStyleXfs>
  <cellXfs count="451">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1" fillId="44" borderId="0" xfId="0" applyFont="1" applyFill="1"/>
    <xf numFmtId="0" fontId="82" fillId="44" borderId="0" xfId="0" applyFont="1" applyFill="1"/>
    <xf numFmtId="0" fontId="81"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4" fillId="44" borderId="60" xfId="0" applyFont="1" applyFill="1" applyBorder="1" applyAlignment="1">
      <alignment horizontal="center"/>
    </xf>
    <xf numFmtId="0" fontId="85" fillId="44" borderId="61" xfId="0" applyFont="1" applyFill="1" applyBorder="1" applyAlignment="1">
      <alignment horizontal="center"/>
    </xf>
    <xf numFmtId="0" fontId="85" fillId="44" borderId="62" xfId="0" applyFont="1" applyFill="1" applyBorder="1" applyAlignment="1">
      <alignment horizontal="center"/>
    </xf>
    <xf numFmtId="0" fontId="85"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6" fillId="44" borderId="65" xfId="0" applyNumberFormat="1" applyFont="1" applyFill="1" applyBorder="1" applyAlignment="1">
      <alignment horizontal="right" indent="1"/>
    </xf>
    <xf numFmtId="167" fontId="86"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7"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8" fillId="44" borderId="0" xfId="0" applyFont="1" applyFill="1"/>
    <xf numFmtId="0" fontId="87" fillId="35" borderId="74" xfId="0" applyFont="1" applyFill="1" applyBorder="1" applyAlignment="1">
      <alignment vertical="center"/>
    </xf>
    <xf numFmtId="167" fontId="87" fillId="35" borderId="65" xfId="0" applyNumberFormat="1" applyFont="1" applyFill="1" applyBorder="1" applyAlignment="1">
      <alignment horizontal="right" vertical="center" indent="1"/>
    </xf>
    <xf numFmtId="167" fontId="87" fillId="35" borderId="66" xfId="0" applyNumberFormat="1" applyFont="1" applyFill="1" applyBorder="1" applyAlignment="1">
      <alignment horizontal="right" vertical="center" indent="1"/>
    </xf>
    <xf numFmtId="0" fontId="88"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7" fillId="35" borderId="75" xfId="0" applyFont="1" applyFill="1" applyBorder="1" applyAlignment="1">
      <alignment vertical="center"/>
    </xf>
    <xf numFmtId="167" fontId="87" fillId="35" borderId="68" xfId="0" applyNumberFormat="1" applyFont="1" applyFill="1" applyBorder="1" applyAlignment="1">
      <alignment horizontal="right" vertical="center" indent="1"/>
    </xf>
    <xf numFmtId="167" fontId="87" fillId="35" borderId="69" xfId="0" applyNumberFormat="1" applyFont="1" applyFill="1" applyBorder="1" applyAlignment="1">
      <alignment horizontal="right" vertical="center" indent="1"/>
    </xf>
    <xf numFmtId="0" fontId="88" fillId="44" borderId="0" xfId="0" applyFont="1" applyFill="1" applyAlignment="1">
      <alignment vertical="center"/>
    </xf>
    <xf numFmtId="0" fontId="89" fillId="47" borderId="76" xfId="0" applyFont="1" applyFill="1" applyBorder="1" applyAlignment="1">
      <alignment vertical="center"/>
    </xf>
    <xf numFmtId="167" fontId="89" fillId="47" borderId="77" xfId="0" applyNumberFormat="1" applyFont="1" applyFill="1" applyBorder="1" applyAlignment="1">
      <alignment horizontal="right" vertical="center" indent="1"/>
    </xf>
    <xf numFmtId="167" fontId="89" fillId="47" borderId="78" xfId="0" applyNumberFormat="1" applyFont="1" applyFill="1" applyBorder="1" applyAlignment="1">
      <alignment horizontal="right" vertical="center" indent="1"/>
    </xf>
    <xf numFmtId="0" fontId="88"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3" fillId="0" borderId="0" xfId="744" applyFont="1" applyFill="1" applyBorder="1" applyAlignment="1">
      <alignment horizontal="center" vertical="center"/>
    </xf>
    <xf numFmtId="0" fontId="94" fillId="0" borderId="0" xfId="0" applyFont="1" applyFill="1" applyBorder="1" applyAlignment="1">
      <alignment horizontal="center" vertical="center"/>
    </xf>
    <xf numFmtId="0" fontId="72" fillId="0" borderId="0" xfId="0" applyFont="1" applyBorder="1"/>
    <xf numFmtId="0" fontId="92"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1"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6" fillId="35" borderId="14" xfId="0" applyFont="1" applyFill="1" applyBorder="1" applyAlignment="1">
      <alignment horizontal="left" vertical="center" wrapText="1"/>
    </xf>
    <xf numFmtId="0" fontId="81" fillId="0" borderId="0" xfId="0" applyFont="1" applyBorder="1" applyAlignment="1">
      <alignment vertical="center"/>
    </xf>
    <xf numFmtId="0" fontId="96" fillId="2" borderId="14" xfId="0" applyFont="1" applyFill="1" applyBorder="1" applyAlignment="1">
      <alignment horizontal="left" vertical="center" wrapText="1"/>
    </xf>
    <xf numFmtId="0" fontId="97"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98" fillId="51" borderId="0" xfId="0" applyFont="1" applyFill="1" applyBorder="1" applyAlignment="1">
      <alignment horizontal="left" vertical="center" wrapText="1"/>
    </xf>
    <xf numFmtId="0" fontId="1" fillId="0" borderId="0" xfId="0" applyFont="1" applyBorder="1"/>
    <xf numFmtId="0" fontId="95"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99" fillId="0" borderId="0" xfId="1742"/>
    <xf numFmtId="0" fontId="100" fillId="0" borderId="0" xfId="0" applyFont="1" applyAlignment="1">
      <alignment horizontal="left"/>
    </xf>
    <xf numFmtId="0" fontId="101" fillId="0" borderId="0" xfId="1742" applyFont="1"/>
    <xf numFmtId="0" fontId="99" fillId="52" borderId="0" xfId="1742" applyFill="1"/>
    <xf numFmtId="0" fontId="105" fillId="0" borderId="0" xfId="0" applyFont="1" applyAlignment="1">
      <alignment vertical="center"/>
    </xf>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0"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5"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2"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N.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heetViews>
  <sheetFormatPr baseColWidth="10" defaultRowHeight="15"/>
  <cols>
    <col min="1" max="1" width="3.7109375" customWidth="1"/>
    <col min="2" max="2" width="90.7109375" bestFit="1" customWidth="1"/>
  </cols>
  <sheetData>
    <row r="6" spans="2:2" ht="2.25" customHeight="1"/>
    <row r="7" spans="2:2" ht="20.25">
      <c r="B7" s="391" t="s">
        <v>483</v>
      </c>
    </row>
    <row r="9" spans="2:2">
      <c r="B9" s="393" t="s">
        <v>0</v>
      </c>
    </row>
    <row r="10" spans="2:2">
      <c r="B10" s="393" t="s">
        <v>1</v>
      </c>
    </row>
    <row r="11" spans="2:2">
      <c r="B11" s="393" t="s">
        <v>2</v>
      </c>
    </row>
    <row r="12" spans="2:2">
      <c r="B12" s="393" t="s">
        <v>3</v>
      </c>
    </row>
    <row r="13" spans="2:2">
      <c r="B13" s="393" t="s">
        <v>4</v>
      </c>
    </row>
    <row r="15" spans="2:2">
      <c r="B15" s="393" t="s">
        <v>5</v>
      </c>
    </row>
    <row r="16" spans="2:2">
      <c r="B16" s="393" t="s">
        <v>6</v>
      </c>
    </row>
    <row r="17" spans="2:2">
      <c r="B17" s="393" t="s">
        <v>7</v>
      </c>
    </row>
    <row r="18" spans="2:2">
      <c r="B18" s="393" t="s">
        <v>8</v>
      </c>
    </row>
    <row r="19" spans="2:2">
      <c r="B19" s="393" t="s">
        <v>9</v>
      </c>
    </row>
    <row r="20" spans="2:2">
      <c r="B20" s="393" t="s">
        <v>10</v>
      </c>
    </row>
    <row r="21" spans="2:2">
      <c r="B21" s="393" t="s">
        <v>11</v>
      </c>
    </row>
    <row r="22" spans="2:2">
      <c r="B22" s="393" t="s">
        <v>12</v>
      </c>
    </row>
    <row r="24" spans="2:2">
      <c r="B24" s="393" t="s">
        <v>13</v>
      </c>
    </row>
    <row r="25" spans="2:2">
      <c r="B25" s="393" t="s">
        <v>14</v>
      </c>
    </row>
    <row r="26" spans="2:2">
      <c r="B26" s="393" t="s">
        <v>15</v>
      </c>
    </row>
    <row r="27" spans="2:2">
      <c r="B27" s="393" t="s">
        <v>16</v>
      </c>
    </row>
    <row r="29" spans="2:2">
      <c r="B29" s="393" t="s">
        <v>17</v>
      </c>
    </row>
    <row r="30" spans="2:2">
      <c r="B30" s="393" t="s">
        <v>18</v>
      </c>
    </row>
    <row r="31" spans="2:2">
      <c r="B31" s="393" t="s">
        <v>19</v>
      </c>
    </row>
    <row r="32" spans="2:2">
      <c r="B32" s="393" t="s">
        <v>20</v>
      </c>
    </row>
    <row r="34" spans="2:2">
      <c r="B34" s="393" t="s">
        <v>21</v>
      </c>
    </row>
    <row r="37" spans="2:2">
      <c r="B37" s="390" t="s">
        <v>22</v>
      </c>
    </row>
    <row r="38" spans="2:2">
      <c r="B38" s="392" t="s">
        <v>23</v>
      </c>
    </row>
  </sheetData>
  <hyperlinks>
    <hyperlink ref="B38" r:id="rId1"/>
    <hyperlink ref="B37" r:id="rId2"/>
    <hyperlink ref="B9" location="'1.1. Basic assumptions'!A1" display="1.1. Supuestos básicos"/>
    <hyperlink ref="B10" location="'1.2. Macroeconomic outlooks'!A1" display="1.2. Perspectivas macro"/>
    <hyperlink ref="B11" location="'1.3. Evolution of the labour ma'!A1" display="1.3. Evolución del mercado de trabajo"/>
    <hyperlink ref="B12" location="'1.4. Evolution of prices'!A1" display="1.4. Evolución de los precios"/>
    <hyperlink ref="B13" location="'1.5. Sectoral balances'!A1" display="1.5. Saldos sectoriales"/>
    <hyperlink ref="B15" location="'2.1 Objectives '!A1" display="2.1 Tasas de referencia del saldo fiscal de las AAPP 2021-2024"/>
    <hyperlink ref="B16" location="'2.2 Evolution of Debt'!A1" display="2.2 Evolución de la deuda de las Administraciones Públicas (S.13) y perspectivas"/>
    <hyperlink ref="B17" location="'2.3 2021-22 Projections'!A1" display="2.3 Previsiones 2021-22"/>
    <hyperlink ref="B18" location="'2.4 Income Expenditure Targets'!A1" display="2.4 Objetivos previstos de ingresos y gastos para el total Administraciones Públicas "/>
    <hyperlink ref="B19" location="'2.5 Table RRM'!A1" display="2.5 Transferencias (no préstamos) del Mecanismo de Recuperación y Resiliencia (MRR)"/>
    <hyperlink ref="B20" location="'2.6 Comparison with EC'!A1" display="2.6 Comparación con las previsiones de la Comisión Europea"/>
    <hyperlink ref="B21" location="'2.7 Budgetary Objectives'!A1" display="2.7 Objetivos previstos para el total de las Administraciones Públicas y sus subsectores"/>
    <hyperlink ref="B22" location="'2.8 Calculation of the Net Expe'!A1" display="2.8 Cómputo del Expenditure Benchmark"/>
    <hyperlink ref="B24" location="'3.1. Revenue'!A1" display="3.1. Ingresos no financieros totales y del Estado 2020-2022"/>
    <hyperlink ref="B25" location="'3.2 State Expenditure'!A1" display="3.2. Presupuesto de Gastos del Estado para 2022"/>
    <hyperlink ref="B26" location="'3.4 Social Security Income'!A1" display="3.4. Presupuesto de Ingresos de la Seguridad Social"/>
    <hyperlink ref="B27" location="'3.5. Social Security Expenditur'!A1" display="3.5. Presupuesto de Gastos consolidados del Sistema de la Seguridad Social"/>
    <hyperlink ref="B29" location="'6.1 Organic RRM'!A1" display="6.1. Clasificacion orgánica del PRTR (MRR)"/>
    <hyperlink ref="B30" location="'6.2. Economic RRM'!A1" display="6.2. Clasificacion económica del PRTR (MRR)"/>
    <hyperlink ref="B31" location="'6.3. RRM AUTONOMOUS COMMUNITIES'!A1" display="6.3. Transferencias a CCAA del PRTR (MRR)"/>
    <hyperlink ref="B32" location="'6.4. Local Authorities RRM'!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24</v>
      </c>
    </row>
    <row r="2" spans="1:7" ht="22.9" customHeight="1">
      <c r="B2" s="395" t="s">
        <v>116</v>
      </c>
      <c r="C2" s="395"/>
      <c r="D2" s="395"/>
      <c r="E2" s="395"/>
      <c r="F2" s="395"/>
    </row>
    <row r="3" spans="1:7" ht="17.25" thickBot="1">
      <c r="B3" s="415" t="s">
        <v>117</v>
      </c>
      <c r="C3" s="415"/>
      <c r="D3" s="415"/>
      <c r="E3" s="415"/>
      <c r="F3" s="415"/>
    </row>
    <row r="4" spans="1:7" ht="24" customHeight="1" thickBot="1">
      <c r="B4" s="242"/>
      <c r="C4" s="258" t="s">
        <v>36</v>
      </c>
      <c r="D4" s="258">
        <v>2020</v>
      </c>
      <c r="E4" s="258">
        <f>D4+1</f>
        <v>2021</v>
      </c>
      <c r="F4" s="258">
        <f>E4+1</f>
        <v>2022</v>
      </c>
    </row>
    <row r="5" spans="1:7" ht="20.100000000000001" customHeight="1" thickBot="1">
      <c r="B5" s="1" t="s">
        <v>118</v>
      </c>
      <c r="C5" s="242" t="s">
        <v>119</v>
      </c>
      <c r="D5" s="289">
        <v>41.479551636974257</v>
      </c>
      <c r="E5" s="289">
        <v>41.281455789459329</v>
      </c>
      <c r="F5" s="289">
        <v>39.789938071795611</v>
      </c>
    </row>
    <row r="6" spans="1:7" s="248" customFormat="1" ht="20.100000000000001" customHeight="1">
      <c r="B6" s="290" t="s">
        <v>120</v>
      </c>
      <c r="C6" s="290"/>
      <c r="D6" s="291"/>
      <c r="E6" s="291"/>
      <c r="F6" s="291"/>
      <c r="G6" s="241"/>
    </row>
    <row r="7" spans="1:7" ht="20.100000000000001" customHeight="1" thickBot="1">
      <c r="B7" s="2" t="s">
        <v>121</v>
      </c>
      <c r="C7" s="292" t="s">
        <v>122</v>
      </c>
      <c r="D7" s="293">
        <v>11.272714956486398</v>
      </c>
      <c r="E7" s="293">
        <v>11.447856370517131</v>
      </c>
      <c r="F7" s="293">
        <v>11.304535214365025</v>
      </c>
    </row>
    <row r="8" spans="1:7" ht="20.100000000000001" customHeight="1" thickBot="1">
      <c r="B8" s="1" t="s">
        <v>123</v>
      </c>
      <c r="C8" s="242" t="s">
        <v>124</v>
      </c>
      <c r="D8" s="289">
        <v>11.17172988409445</v>
      </c>
      <c r="E8" s="289">
        <v>11.665697432193092</v>
      </c>
      <c r="F8" s="289">
        <v>11.102271612824897</v>
      </c>
    </row>
    <row r="9" spans="1:7" ht="20.100000000000001" customHeight="1" thickBot="1">
      <c r="B9" s="2" t="s">
        <v>125</v>
      </c>
      <c r="C9" s="292" t="s">
        <v>126</v>
      </c>
      <c r="D9" s="293">
        <v>0.41231857447938763</v>
      </c>
      <c r="E9" s="293">
        <v>0.44583100488036936</v>
      </c>
      <c r="F9" s="293">
        <v>0.35805025030755616</v>
      </c>
    </row>
    <row r="10" spans="1:7" ht="20.100000000000001" customHeight="1" thickBot="1">
      <c r="B10" s="1" t="s">
        <v>127</v>
      </c>
      <c r="C10" s="242" t="s">
        <v>128</v>
      </c>
      <c r="D10" s="289">
        <v>14.458334967395995</v>
      </c>
      <c r="E10" s="289">
        <v>13.670177061510119</v>
      </c>
      <c r="F10" s="289">
        <v>13.22522683537921</v>
      </c>
    </row>
    <row r="11" spans="1:7" ht="20.100000000000001" customHeight="1" thickBot="1">
      <c r="B11" s="2" t="s">
        <v>129</v>
      </c>
      <c r="C11" s="292" t="s">
        <v>130</v>
      </c>
      <c r="D11" s="293">
        <v>0.6050191274461918</v>
      </c>
      <c r="E11" s="293">
        <v>0.5541880109329459</v>
      </c>
      <c r="F11" s="293">
        <v>0.5341649467891092</v>
      </c>
    </row>
    <row r="12" spans="1:7" ht="20.100000000000001" customHeight="1" thickBot="1">
      <c r="B12" s="1" t="s">
        <v>131</v>
      </c>
      <c r="C12" s="242"/>
      <c r="D12" s="289">
        <v>3.5594341270718428</v>
      </c>
      <c r="E12" s="289">
        <v>3.4977059094256719</v>
      </c>
      <c r="F12" s="289">
        <v>3.2656892121298124</v>
      </c>
    </row>
    <row r="13" spans="1:7" ht="26.25" customHeight="1" thickBot="1">
      <c r="B13" s="2" t="s">
        <v>132</v>
      </c>
      <c r="C13" s="292"/>
      <c r="D13" s="293">
        <v>37.538103370209669</v>
      </c>
      <c r="E13" s="293">
        <v>37.436734251409433</v>
      </c>
      <c r="F13" s="293">
        <v>36.180933203648728</v>
      </c>
    </row>
    <row r="14" spans="1:7" ht="20.100000000000001" customHeight="1" thickBot="1">
      <c r="B14" s="1" t="s">
        <v>133</v>
      </c>
      <c r="C14" s="242" t="s">
        <v>134</v>
      </c>
      <c r="D14" s="289">
        <v>52.433713505438753</v>
      </c>
      <c r="E14" s="289">
        <v>49.634866548520144</v>
      </c>
      <c r="F14" s="289">
        <v>44.742416684557831</v>
      </c>
    </row>
    <row r="15" spans="1:7" s="248" customFormat="1" ht="20.100000000000001" customHeight="1">
      <c r="B15" s="290" t="s">
        <v>120</v>
      </c>
      <c r="C15" s="290"/>
      <c r="D15" s="291"/>
      <c r="E15" s="291"/>
      <c r="F15" s="291"/>
      <c r="G15" s="241"/>
    </row>
    <row r="16" spans="1:7" ht="20.100000000000001" customHeight="1" thickBot="1">
      <c r="B16" s="1" t="s">
        <v>135</v>
      </c>
      <c r="C16" s="242" t="s">
        <v>74</v>
      </c>
      <c r="D16" s="289">
        <v>12.51876201036055</v>
      </c>
      <c r="E16" s="289">
        <v>12.083838666726129</v>
      </c>
      <c r="F16" s="289">
        <v>11.355185620919842</v>
      </c>
    </row>
    <row r="17" spans="2:6" ht="20.100000000000001" customHeight="1" thickBot="1">
      <c r="B17" s="2" t="s">
        <v>136</v>
      </c>
      <c r="C17" s="292" t="s">
        <v>137</v>
      </c>
      <c r="D17" s="293">
        <v>5.8745146833899611</v>
      </c>
      <c r="E17" s="293">
        <v>5.6045438054443766</v>
      </c>
      <c r="F17" s="293">
        <v>5.1590771781270828</v>
      </c>
    </row>
    <row r="18" spans="2:6" ht="20.100000000000001" customHeight="1" thickBot="1">
      <c r="B18" s="1" t="s">
        <v>138</v>
      </c>
      <c r="C18" s="242" t="s">
        <v>139</v>
      </c>
      <c r="D18" s="289">
        <v>23.373186636100783</v>
      </c>
      <c r="E18" s="289">
        <v>21.491721072356885</v>
      </c>
      <c r="F18" s="289">
        <v>19.909700327175077</v>
      </c>
    </row>
    <row r="19" spans="2:6" ht="20.100000000000001" customHeight="1" thickBot="1">
      <c r="B19" s="2" t="s">
        <v>140</v>
      </c>
      <c r="C19" s="292"/>
      <c r="D19" s="293">
        <v>3.7007954022824583</v>
      </c>
      <c r="E19" s="293">
        <v>2.516173515265967</v>
      </c>
      <c r="F19" s="293">
        <v>1.7700342998552412</v>
      </c>
    </row>
    <row r="20" spans="2:6" ht="20.100000000000001" customHeight="1" thickBot="1">
      <c r="B20" s="1" t="s">
        <v>141</v>
      </c>
      <c r="C20" s="242" t="s">
        <v>109</v>
      </c>
      <c r="D20" s="289">
        <v>2.2483216690969634</v>
      </c>
      <c r="E20" s="289">
        <v>2.1204088183457528</v>
      </c>
      <c r="F20" s="289">
        <v>1.9626605937710577</v>
      </c>
    </row>
    <row r="21" spans="2:6" ht="20.100000000000001" customHeight="1" thickBot="1">
      <c r="B21" s="2" t="s">
        <v>142</v>
      </c>
      <c r="C21" s="292" t="s">
        <v>143</v>
      </c>
      <c r="D21" s="293">
        <v>1.9120315736558202</v>
      </c>
      <c r="E21" s="293">
        <v>1.5375635828157512</v>
      </c>
      <c r="F21" s="293">
        <v>1.0747151260062444</v>
      </c>
    </row>
    <row r="22" spans="2:6" ht="20.100000000000001" customHeight="1" thickBot="1">
      <c r="B22" s="1" t="s">
        <v>490</v>
      </c>
      <c r="C22" s="242" t="s">
        <v>144</v>
      </c>
      <c r="D22" s="289">
        <v>2.6125096706799242</v>
      </c>
      <c r="E22" s="289">
        <v>2.6741376820531917</v>
      </c>
      <c r="F22" s="289">
        <v>2.2100369830571016</v>
      </c>
    </row>
    <row r="23" spans="2:6" ht="20.100000000000001" customHeight="1" thickBot="1">
      <c r="B23" s="2" t="s">
        <v>145</v>
      </c>
      <c r="C23" s="292" t="s">
        <v>146</v>
      </c>
      <c r="D23" s="293">
        <v>2.0168492657413712</v>
      </c>
      <c r="E23" s="293">
        <v>2.1007527676741611</v>
      </c>
      <c r="F23" s="293">
        <v>1.1806837661536211</v>
      </c>
    </row>
    <row r="24" spans="2:6" ht="20.100000000000001" customHeight="1" thickBot="1">
      <c r="B24" s="1" t="s">
        <v>147</v>
      </c>
      <c r="C24" s="242"/>
      <c r="D24" s="289">
        <v>1.8775379964133809</v>
      </c>
      <c r="E24" s="289">
        <v>2.021900153103902</v>
      </c>
      <c r="F24" s="289">
        <v>1.8903570893478125</v>
      </c>
    </row>
    <row r="25" spans="2:6">
      <c r="B25" s="413" t="s">
        <v>103</v>
      </c>
      <c r="C25" s="414"/>
      <c r="D25" s="414"/>
      <c r="E25" s="413"/>
      <c r="F25" s="414"/>
    </row>
    <row r="26" spans="2:6" ht="10.5" hidden="1" customHeight="1">
      <c r="B26" s="250"/>
      <c r="C26" s="252"/>
      <c r="D26" s="252"/>
      <c r="E26" s="252"/>
      <c r="F26" s="252"/>
    </row>
    <row r="27" spans="2:6" hidden="1">
      <c r="B27" s="294" t="s">
        <v>471</v>
      </c>
      <c r="C27" s="295"/>
      <c r="D27" s="295">
        <v>1121948</v>
      </c>
      <c r="E27" s="296">
        <v>1209138</v>
      </c>
      <c r="F27" s="295">
        <v>1312554</v>
      </c>
    </row>
    <row r="28" spans="2:6" ht="9.75" hidden="1" customHeight="1">
      <c r="D28" s="255"/>
      <c r="E28" s="255"/>
      <c r="F28" s="255"/>
    </row>
    <row r="29" spans="2:6">
      <c r="B29" s="416" t="s">
        <v>148</v>
      </c>
      <c r="C29" s="416"/>
      <c r="D29" s="416"/>
      <c r="E29" s="416"/>
      <c r="F29" s="416"/>
    </row>
    <row r="30" spans="2:6">
      <c r="B30" s="416"/>
      <c r="C30" s="416"/>
      <c r="D30" s="416"/>
      <c r="E30" s="416"/>
      <c r="F30" s="416"/>
    </row>
  </sheetData>
  <mergeCells count="5">
    <mergeCell ref="B2:F2"/>
    <mergeCell ref="B3:F3"/>
    <mergeCell ref="B25:D25"/>
    <mergeCell ref="E25:F25"/>
    <mergeCell ref="B29:F30"/>
  </mergeCells>
  <hyperlinks>
    <hyperlink ref="A1" location="'Contents'!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24</v>
      </c>
      <c r="B1" s="320"/>
      <c r="C1" s="320"/>
      <c r="D1" s="320"/>
      <c r="E1" s="320"/>
      <c r="F1" s="320"/>
      <c r="G1" s="320"/>
      <c r="H1" s="320"/>
      <c r="I1" s="320"/>
    </row>
    <row r="2" spans="1:9">
      <c r="A2" s="319"/>
      <c r="B2" s="322" t="s">
        <v>149</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150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151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152</v>
      </c>
      <c r="C7" s="333"/>
      <c r="D7" s="334">
        <f>9036.6+10000</f>
        <v>19036.599999999999</v>
      </c>
      <c r="E7" s="334">
        <v>18000</v>
      </c>
      <c r="F7" s="334">
        <v>17000</v>
      </c>
      <c r="G7" s="334">
        <v>8000</v>
      </c>
      <c r="H7" s="334">
        <v>3475.9</v>
      </c>
      <c r="I7" s="335">
        <v>4000</v>
      </c>
    </row>
    <row r="8" spans="1:9">
      <c r="A8" s="319"/>
      <c r="B8" s="417"/>
      <c r="C8" s="417"/>
      <c r="D8" s="417"/>
      <c r="E8" s="417"/>
      <c r="F8" s="417"/>
      <c r="G8" s="417"/>
      <c r="H8" s="417"/>
      <c r="I8" s="417"/>
    </row>
    <row r="9" spans="1:9" ht="14.45" customHeight="1" thickBot="1">
      <c r="A9" s="319"/>
      <c r="B9" s="320"/>
      <c r="C9" s="320"/>
      <c r="D9" s="320"/>
      <c r="E9" s="320"/>
      <c r="F9" s="320"/>
      <c r="G9" s="320"/>
      <c r="H9" s="320"/>
      <c r="I9" s="320"/>
    </row>
    <row r="10" spans="1:9" ht="21.95" customHeight="1" thickBot="1">
      <c r="A10" s="319"/>
      <c r="B10" s="324" t="s">
        <v>153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154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155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156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157</v>
      </c>
      <c r="C15" s="341">
        <v>0</v>
      </c>
      <c r="D15" s="341">
        <v>0</v>
      </c>
      <c r="E15" s="341">
        <v>0</v>
      </c>
      <c r="F15" s="341">
        <v>0</v>
      </c>
      <c r="G15" s="341">
        <v>0</v>
      </c>
      <c r="H15" s="341">
        <v>0</v>
      </c>
      <c r="I15" s="342">
        <v>0</v>
      </c>
    </row>
    <row r="16" spans="1:9" s="347" customFormat="1" ht="17.100000000000001" customHeight="1">
      <c r="A16" s="343"/>
      <c r="B16" s="344" t="s">
        <v>158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159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160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161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162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8" t="s">
        <v>163</v>
      </c>
      <c r="C22" s="418"/>
      <c r="D22" s="418"/>
      <c r="E22" s="418"/>
      <c r="F22" s="418"/>
      <c r="G22" s="418"/>
      <c r="H22" s="418"/>
      <c r="I22" s="418"/>
    </row>
    <row r="23" spans="1:9">
      <c r="B23" s="418"/>
      <c r="C23" s="418"/>
      <c r="D23" s="418"/>
      <c r="E23" s="418"/>
      <c r="F23" s="418"/>
      <c r="G23" s="418"/>
      <c r="H23" s="418"/>
      <c r="I23" s="418"/>
    </row>
    <row r="24" spans="1:9">
      <c r="B24" s="418"/>
      <c r="C24" s="418"/>
      <c r="D24" s="418"/>
      <c r="E24" s="418"/>
      <c r="F24" s="418"/>
      <c r="G24" s="418"/>
      <c r="H24" s="418"/>
      <c r="I24" s="418"/>
    </row>
    <row r="25" spans="1:9">
      <c r="B25" s="418"/>
      <c r="C25" s="418"/>
      <c r="D25" s="418"/>
      <c r="E25" s="418"/>
      <c r="F25" s="418"/>
      <c r="G25" s="418"/>
      <c r="H25" s="418"/>
      <c r="I25" s="418"/>
    </row>
  </sheetData>
  <mergeCells count="2">
    <mergeCell ref="B8:I8"/>
    <mergeCell ref="B22:I25"/>
  </mergeCells>
  <hyperlinks>
    <hyperlink ref="A1" location="'Contents'!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24</v>
      </c>
    </row>
    <row r="2" spans="1:9" ht="28.15" customHeight="1">
      <c r="B2" s="395" t="s">
        <v>164</v>
      </c>
      <c r="C2" s="395"/>
      <c r="D2" s="395"/>
      <c r="E2" s="395"/>
      <c r="F2" s="395"/>
    </row>
    <row r="3" spans="1:9" ht="27" customHeight="1" thickBot="1">
      <c r="B3" s="415" t="s">
        <v>117</v>
      </c>
      <c r="C3" s="415"/>
      <c r="D3" s="415"/>
      <c r="E3" s="415"/>
      <c r="F3" s="415"/>
    </row>
    <row r="4" spans="1:9" ht="31.5" customHeight="1" thickBot="1">
      <c r="B4" s="242"/>
      <c r="C4" s="419">
        <v>2021</v>
      </c>
      <c r="D4" s="420"/>
      <c r="E4" s="421">
        <f>C4+1</f>
        <v>2022</v>
      </c>
      <c r="F4" s="420"/>
    </row>
    <row r="5" spans="1:9" ht="38.25" customHeight="1" thickBot="1">
      <c r="B5" s="242"/>
      <c r="C5" s="243" t="s">
        <v>165</v>
      </c>
      <c r="D5" s="243" t="s">
        <v>166</v>
      </c>
      <c r="E5" s="243" t="s">
        <v>165</v>
      </c>
      <c r="F5" s="243" t="s">
        <v>166</v>
      </c>
    </row>
    <row r="6" spans="1:9" ht="20.100000000000001" customHeight="1" thickBot="1">
      <c r="B6" s="2" t="s">
        <v>167</v>
      </c>
      <c r="C6" s="244">
        <v>0.41281451837542299</v>
      </c>
      <c r="D6" s="244">
        <v>0.41699999999999998</v>
      </c>
      <c r="E6" s="244">
        <v>0.39789937608582499</v>
      </c>
      <c r="F6" s="244">
        <v>0.41</v>
      </c>
      <c r="G6" s="245"/>
      <c r="H6" s="245"/>
      <c r="I6" s="245"/>
    </row>
    <row r="7" spans="1:9" s="248" customFormat="1" ht="20.100000000000001" customHeight="1">
      <c r="B7" s="246" t="s">
        <v>168</v>
      </c>
      <c r="C7" s="247">
        <v>0.49634861796922303</v>
      </c>
      <c r="D7" s="247">
        <v>0.49199999999999999</v>
      </c>
      <c r="E7" s="247">
        <v>0.44742416163690601</v>
      </c>
      <c r="F7" s="247">
        <v>0.46200000000000002</v>
      </c>
      <c r="G7" s="245"/>
      <c r="H7" s="245"/>
      <c r="I7" s="245"/>
    </row>
    <row r="8" spans="1:9" ht="20.100000000000001" customHeight="1" thickBot="1">
      <c r="B8" s="2" t="s">
        <v>169</v>
      </c>
      <c r="C8" s="244">
        <v>-8.3534099593800398E-2</v>
      </c>
      <c r="D8" s="244">
        <v>-7.5999999999999998E-2</v>
      </c>
      <c r="E8" s="249">
        <v>-4.9524785551081203E-2</v>
      </c>
      <c r="F8" s="249">
        <v>-5.1999999999999998E-2</v>
      </c>
    </row>
    <row r="9" spans="1:9" ht="17.25" customHeight="1" thickTop="1">
      <c r="B9" s="407" t="s">
        <v>170</v>
      </c>
      <c r="C9" s="408"/>
      <c r="D9" s="408"/>
      <c r="E9" s="408"/>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Contents'!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9.2851562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24</v>
      </c>
    </row>
    <row r="2" spans="1:11" s="360" customFormat="1" ht="35.25" customHeight="1">
      <c r="B2" s="422" t="s">
        <v>171</v>
      </c>
      <c r="C2" s="422"/>
      <c r="D2" s="422"/>
      <c r="E2" s="422"/>
      <c r="F2" s="422"/>
    </row>
    <row r="3" spans="1:11" s="360" customFormat="1" ht="18.600000000000001" customHeight="1" thickBot="1">
      <c r="B3" s="415" t="s">
        <v>172</v>
      </c>
      <c r="C3" s="415"/>
      <c r="D3" s="415"/>
      <c r="E3" s="415"/>
      <c r="F3" s="415"/>
    </row>
    <row r="4" spans="1:11" s="248" customFormat="1" ht="27" customHeight="1" thickBot="1">
      <c r="B4" s="242"/>
      <c r="C4" s="359" t="s">
        <v>173</v>
      </c>
      <c r="D4" s="359">
        <v>2020</v>
      </c>
      <c r="E4" s="359">
        <f>D4+1</f>
        <v>2021</v>
      </c>
      <c r="F4" s="359">
        <f>E4+1</f>
        <v>2022</v>
      </c>
      <c r="J4" s="364"/>
      <c r="K4" s="364"/>
    </row>
    <row r="5" spans="1:11" s="248" customFormat="1" ht="20.100000000000001" customHeight="1">
      <c r="B5" s="423" t="s">
        <v>174</v>
      </c>
      <c r="C5" s="424"/>
      <c r="D5" s="424"/>
      <c r="E5" s="424"/>
      <c r="F5" s="424"/>
      <c r="J5" s="364"/>
      <c r="K5" s="364"/>
    </row>
    <row r="6" spans="1:11" s="248" customFormat="1" ht="20.100000000000001" customHeight="1" thickBot="1">
      <c r="B6" s="1" t="s">
        <v>175</v>
      </c>
      <c r="C6" s="242" t="s">
        <v>176</v>
      </c>
      <c r="D6" s="3">
        <v>-10.954161868464492</v>
      </c>
      <c r="E6" s="3">
        <v>-8.3535260779035578</v>
      </c>
      <c r="F6" s="3">
        <v>-4.9521181450580301</v>
      </c>
      <c r="G6" s="365"/>
      <c r="H6" s="366"/>
      <c r="J6" s="364"/>
      <c r="K6" s="364"/>
    </row>
    <row r="7" spans="1:11" s="248" customFormat="1" ht="20.100000000000001" hidden="1" customHeight="1" thickBot="1">
      <c r="B7" s="2" t="s">
        <v>472</v>
      </c>
      <c r="C7" s="292" t="s">
        <v>473</v>
      </c>
      <c r="D7" s="4">
        <v>-1.3242466059942122</v>
      </c>
      <c r="E7" s="4">
        <v>-0.78432911234283398</v>
      </c>
      <c r="F7" s="4"/>
      <c r="G7" s="367"/>
    </row>
    <row r="8" spans="1:11" s="248" customFormat="1" ht="20.100000000000001" hidden="1" customHeight="1" thickBot="1">
      <c r="B8" s="1" t="s">
        <v>474</v>
      </c>
      <c r="C8" s="242" t="s">
        <v>475</v>
      </c>
      <c r="D8" s="3">
        <v>-0.27666106856386619</v>
      </c>
      <c r="E8" s="3">
        <v>-0.2756162128314481</v>
      </c>
      <c r="F8" s="3"/>
    </row>
    <row r="9" spans="1:11" s="248" customFormat="1" ht="20.100000000000001" hidden="1" customHeight="1" thickBot="1">
      <c r="B9" s="2" t="s">
        <v>476</v>
      </c>
      <c r="C9" s="292" t="s">
        <v>477</v>
      </c>
      <c r="D9" s="4">
        <v>0.50906967516862933</v>
      </c>
      <c r="E9" s="4">
        <v>0.3999718137981067</v>
      </c>
      <c r="F9" s="4"/>
    </row>
    <row r="10" spans="1:11" s="248" customFormat="1" ht="20.100000000000001" hidden="1" customHeight="1" thickBot="1">
      <c r="B10" s="1" t="s">
        <v>478</v>
      </c>
      <c r="C10" s="242" t="s">
        <v>479</v>
      </c>
      <c r="D10" s="3">
        <v>-1.4447763379091376</v>
      </c>
      <c r="E10" s="3">
        <v>-1.3699935460003621</v>
      </c>
      <c r="F10" s="3"/>
    </row>
    <row r="11" spans="1:11" s="248" customFormat="1" ht="20.100000000000001" customHeight="1">
      <c r="B11" s="423" t="s">
        <v>491</v>
      </c>
      <c r="C11" s="424"/>
      <c r="D11" s="424"/>
      <c r="E11" s="424"/>
      <c r="F11" s="424"/>
    </row>
    <row r="12" spans="1:11" s="248" customFormat="1" ht="20.100000000000001" customHeight="1" thickBot="1">
      <c r="B12" s="1" t="s">
        <v>177</v>
      </c>
      <c r="C12" s="242" t="s">
        <v>109</v>
      </c>
      <c r="D12" s="3">
        <v>2.2483216690969634</v>
      </c>
      <c r="E12" s="3">
        <v>2.1204380905913207</v>
      </c>
      <c r="F12" s="3">
        <v>1.9625177409061274</v>
      </c>
      <c r="G12" s="365"/>
      <c r="H12" s="365"/>
    </row>
    <row r="13" spans="1:11" s="248" customFormat="1" ht="20.100000000000001" customHeight="1" thickBot="1">
      <c r="B13" s="2" t="s">
        <v>178</v>
      </c>
      <c r="C13" s="292"/>
      <c r="D13" s="4">
        <v>-8.705840199367529</v>
      </c>
      <c r="E13" s="4">
        <v>-6.2330879873122367</v>
      </c>
      <c r="F13" s="4">
        <v>-2.9896004041519024</v>
      </c>
    </row>
    <row r="14" spans="1:11" s="248" customFormat="1" ht="20.100000000000001" customHeight="1" thickBot="1">
      <c r="B14" s="1" t="s">
        <v>179</v>
      </c>
      <c r="C14" s="242"/>
      <c r="D14" s="3">
        <v>-1.2414122579656099</v>
      </c>
      <c r="E14" s="3">
        <v>-0.60713511133645104</v>
      </c>
      <c r="F14" s="3">
        <v>-0.45709077783650348</v>
      </c>
    </row>
    <row r="15" spans="1:11" s="248" customFormat="1" ht="20.100000000000001" customHeight="1" thickBot="1">
      <c r="B15" s="2" t="s">
        <v>180</v>
      </c>
      <c r="C15" s="292"/>
      <c r="D15" s="4">
        <v>-0.88239383643448721</v>
      </c>
      <c r="E15" s="4">
        <v>-0.16540937510869119</v>
      </c>
      <c r="F15" s="4">
        <v>-0.15236359261216781</v>
      </c>
    </row>
    <row r="16" spans="1:11" s="248" customFormat="1" ht="20.100000000000001" customHeight="1" thickBot="1">
      <c r="B16" s="1" t="s">
        <v>181</v>
      </c>
      <c r="C16" s="242"/>
      <c r="D16" s="3">
        <v>-10.822949832984801</v>
      </c>
      <c r="E16" s="3">
        <v>6.5412695327123682</v>
      </c>
      <c r="F16" s="3">
        <v>6.9710358012528228</v>
      </c>
    </row>
    <row r="17" spans="2:6" s="248" customFormat="1" ht="20.100000000000001" customHeight="1" thickBot="1">
      <c r="B17" s="2" t="s">
        <v>182</v>
      </c>
      <c r="C17" s="292"/>
      <c r="D17" s="4">
        <v>0.56642276669198566</v>
      </c>
      <c r="E17" s="4">
        <v>1.1101457329597935</v>
      </c>
      <c r="F17" s="4">
        <v>1.4718656714742337</v>
      </c>
    </row>
    <row r="18" spans="2:6" s="248" customFormat="1" ht="20.100000000000001" customHeight="1" thickBot="1">
      <c r="B18" s="1" t="s">
        <v>45</v>
      </c>
      <c r="C18" s="242"/>
      <c r="D18" s="3"/>
      <c r="E18" s="3"/>
      <c r="F18" s="3"/>
    </row>
    <row r="19" spans="2:6" s="248" customFormat="1" ht="20.100000000000001" customHeight="1" thickBot="1">
      <c r="B19" s="2" t="s">
        <v>183</v>
      </c>
      <c r="C19" s="292"/>
      <c r="D19" s="4">
        <v>9.924623524363696E-2</v>
      </c>
      <c r="E19" s="4">
        <v>0.33611849755139006</v>
      </c>
      <c r="F19" s="4">
        <v>0.34053765413587128</v>
      </c>
    </row>
    <row r="20" spans="2:6" s="248" customFormat="1" ht="20.100000000000001" customHeight="1" thickBot="1">
      <c r="B20" s="1" t="s">
        <v>184</v>
      </c>
      <c r="C20" s="242"/>
      <c r="D20" s="3">
        <v>0.24057007993660517</v>
      </c>
      <c r="E20" s="3">
        <v>0.21150796203046127</v>
      </c>
      <c r="F20" s="3">
        <v>0.42554277843490379</v>
      </c>
    </row>
    <row r="21" spans="2:6" s="248" customFormat="1" ht="20.100000000000001" customHeight="1" thickBot="1">
      <c r="B21" s="2" t="s">
        <v>185</v>
      </c>
      <c r="C21" s="292"/>
      <c r="D21" s="4">
        <v>0.22616236446980054</v>
      </c>
      <c r="E21" s="4">
        <v>0.55946414916306253</v>
      </c>
      <c r="F21" s="4">
        <v>0.70095883506031953</v>
      </c>
    </row>
    <row r="22" spans="2:6" s="248" customFormat="1" ht="20.100000000000001" customHeight="1" thickBot="1">
      <c r="B22" s="1" t="s">
        <v>186</v>
      </c>
      <c r="C22" s="242"/>
      <c r="D22" s="3">
        <v>-9.909614611291385</v>
      </c>
      <c r="E22" s="3">
        <v>-5.0704164015908271</v>
      </c>
      <c r="F22" s="3">
        <v>7.4201045838662161E-2</v>
      </c>
    </row>
    <row r="23" spans="2:6" s="248" customFormat="1" ht="20.100000000000001" customHeight="1" thickBot="1">
      <c r="B23" s="2" t="s">
        <v>187</v>
      </c>
      <c r="C23" s="292"/>
      <c r="D23" s="4">
        <v>-5.9457687667748305</v>
      </c>
      <c r="E23" s="4">
        <v>-3.0422498409544962</v>
      </c>
      <c r="F23" s="4">
        <v>4.4520627503197296E-2</v>
      </c>
    </row>
    <row r="24" spans="2:6" s="248" customFormat="1" ht="20.100000000000001" customHeight="1" thickBot="1">
      <c r="B24" s="1" t="s">
        <v>188</v>
      </c>
      <c r="C24" s="242"/>
      <c r="D24" s="3">
        <v>-5.0083931016896619</v>
      </c>
      <c r="E24" s="3">
        <v>-5.3112762369490616</v>
      </c>
      <c r="F24" s="3">
        <v>-4.9966387725612273</v>
      </c>
    </row>
    <row r="25" spans="2:6" s="248" customFormat="1" ht="20.100000000000001" customHeight="1" thickBot="1">
      <c r="B25" s="2" t="s">
        <v>189</v>
      </c>
      <c r="C25" s="292"/>
      <c r="D25" s="4">
        <v>-2.7600714325926985</v>
      </c>
      <c r="E25" s="4">
        <v>-3.1908381463577409</v>
      </c>
      <c r="F25" s="4">
        <v>-3.0341210316550997</v>
      </c>
    </row>
    <row r="26" spans="2:6" s="248" customFormat="1" ht="20.100000000000001" customHeight="1" thickBot="1">
      <c r="B26" s="368" t="s">
        <v>190</v>
      </c>
      <c r="C26" s="369"/>
      <c r="D26" s="3">
        <v>-3.7669808437240517</v>
      </c>
      <c r="E26" s="3">
        <v>-4.7041411256126109</v>
      </c>
      <c r="F26" s="3">
        <v>-4.5395479947247237</v>
      </c>
    </row>
    <row r="27" spans="2:6" s="248" customFormat="1" ht="12" customHeight="1" thickTop="1">
      <c r="B27" s="407" t="s">
        <v>191</v>
      </c>
      <c r="C27" s="408"/>
      <c r="D27" s="408"/>
      <c r="E27" s="370"/>
      <c r="F27" s="370"/>
    </row>
    <row r="28" spans="2:6" s="248" customFormat="1" ht="12" customHeight="1">
      <c r="B28" s="413" t="s">
        <v>192</v>
      </c>
      <c r="C28" s="414"/>
      <c r="D28" s="414"/>
      <c r="E28" s="414"/>
      <c r="F28" s="414"/>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Contents'!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24</v>
      </c>
      <c r="B1" s="422" t="s">
        <v>193</v>
      </c>
      <c r="C1" s="422"/>
      <c r="D1" s="422"/>
      <c r="E1" s="422"/>
      <c r="F1" s="387"/>
    </row>
    <row r="2" spans="1:30" s="248" customFormat="1" ht="20.100000000000001" customHeight="1">
      <c r="B2" s="425" t="s">
        <v>492</v>
      </c>
      <c r="C2" s="425"/>
      <c r="D2" s="425"/>
      <c r="E2" s="425"/>
      <c r="F2" s="388"/>
    </row>
    <row r="3" spans="1:30" s="371" customFormat="1" ht="5.0999999999999996" customHeight="1" thickBot="1">
      <c r="B3" s="372"/>
      <c r="C3" s="373"/>
      <c r="D3" s="373"/>
      <c r="E3" s="373"/>
      <c r="F3" s="373"/>
    </row>
    <row r="4" spans="1:30" s="248" customFormat="1" ht="20.100000000000001" customHeight="1" thickBot="1">
      <c r="B4" s="242"/>
      <c r="C4" s="359" t="s">
        <v>37</v>
      </c>
      <c r="D4" s="359" t="s">
        <v>38</v>
      </c>
      <c r="E4" s="359" t="s">
        <v>39</v>
      </c>
      <c r="F4" s="374"/>
    </row>
    <row r="5" spans="1:30" s="248" customFormat="1" ht="20.100000000000001" customHeight="1" thickBot="1">
      <c r="B5" s="2" t="s">
        <v>194</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195</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196</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197</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198</v>
      </c>
      <c r="C9" s="375">
        <v>3.1469999999999998</v>
      </c>
      <c r="D9" s="375">
        <v>3.4660000000000002</v>
      </c>
      <c r="E9" s="375">
        <v>5.0220000000000002</v>
      </c>
      <c r="F9" s="374"/>
    </row>
    <row r="10" spans="1:30" s="374" customFormat="1" ht="20.100000000000001" customHeight="1" thickBot="1">
      <c r="B10" s="379" t="s">
        <v>199</v>
      </c>
      <c r="C10" s="3">
        <v>28.753</v>
      </c>
      <c r="D10" s="3">
        <v>32.33401488602432</v>
      </c>
      <c r="E10" s="3">
        <v>29.007928822595311</v>
      </c>
    </row>
    <row r="11" spans="1:30" s="248" customFormat="1" ht="20.100000000000001" customHeight="1" thickBot="1">
      <c r="B11" s="2" t="s">
        <v>200</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201</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202</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203</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204</v>
      </c>
      <c r="C15" s="375">
        <v>-0.34599999999999997</v>
      </c>
      <c r="D15" s="375">
        <v>2.1391056661871843</v>
      </c>
      <c r="E15" s="375">
        <v>3.0167784094647638</v>
      </c>
      <c r="F15" s="380"/>
    </row>
    <row r="16" spans="1:30" s="374" customFormat="1" ht="20.100000000000001" customHeight="1" thickBot="1">
      <c r="B16" s="1" t="s">
        <v>205</v>
      </c>
      <c r="C16" s="3">
        <v>0</v>
      </c>
      <c r="D16" s="3">
        <v>0</v>
      </c>
      <c r="E16" s="3">
        <v>0</v>
      </c>
      <c r="F16" s="380"/>
    </row>
    <row r="17" spans="2:7" s="374" customFormat="1" ht="20.100000000000001" customHeight="1" thickBot="1">
      <c r="B17" s="2" t="s">
        <v>206</v>
      </c>
      <c r="C17" s="375">
        <v>-4.0279999999999996</v>
      </c>
      <c r="D17" s="375">
        <v>-5.3410000000000002</v>
      </c>
      <c r="E17" s="375">
        <v>-4</v>
      </c>
      <c r="F17" s="380"/>
    </row>
    <row r="18" spans="2:7" s="374" customFormat="1" ht="20.100000000000001" customHeight="1" thickBot="1">
      <c r="B18" s="1" t="s">
        <v>207</v>
      </c>
      <c r="C18" s="3">
        <v>-4.0279999999999996</v>
      </c>
      <c r="D18" s="3">
        <v>-5.3410000000000002</v>
      </c>
      <c r="E18" s="3">
        <v>-4</v>
      </c>
      <c r="F18" s="380"/>
    </row>
    <row r="19" spans="2:7" s="374" customFormat="1" ht="20.100000000000001" customHeight="1" thickBot="1">
      <c r="B19" s="2" t="s">
        <v>208</v>
      </c>
      <c r="C19" s="375">
        <v>-0.34599999999999997</v>
      </c>
      <c r="D19" s="375">
        <v>2.1391056661871843</v>
      </c>
      <c r="E19" s="375">
        <v>3.0167784094647638</v>
      </c>
      <c r="F19" s="380"/>
    </row>
    <row r="20" spans="2:7" s="374" customFormat="1" ht="20.100000000000001" customHeight="1" thickBot="1">
      <c r="B20" s="5" t="s">
        <v>209</v>
      </c>
      <c r="C20" s="45">
        <v>547.46466692094111</v>
      </c>
      <c r="D20" s="45">
        <v>555.5076223694881</v>
      </c>
      <c r="E20" s="45">
        <v>548.40222761999905</v>
      </c>
      <c r="F20" s="380"/>
    </row>
    <row r="21" spans="2:7" s="374" customFormat="1" ht="20.100000000000001" customHeight="1" thickBot="1">
      <c r="B21" s="381" t="s">
        <v>210</v>
      </c>
      <c r="C21" s="375">
        <v>547.81066692094112</v>
      </c>
      <c r="D21" s="375">
        <v>553.36851670330088</v>
      </c>
      <c r="E21" s="375">
        <v>545.38544921053426</v>
      </c>
      <c r="F21" s="380"/>
    </row>
    <row r="22" spans="2:7" ht="20.100000000000001" customHeight="1" thickBot="1">
      <c r="B22" s="5" t="s">
        <v>211</v>
      </c>
      <c r="C22" s="3"/>
      <c r="D22" s="45">
        <v>1.0783983221354321</v>
      </c>
      <c r="E22" s="45">
        <v>-1.8221483830911711</v>
      </c>
      <c r="F22" s="380"/>
    </row>
    <row r="23" spans="2:7" s="248" customFormat="1" ht="15.95" customHeight="1" thickTop="1">
      <c r="B23" s="383" t="s">
        <v>212</v>
      </c>
      <c r="C23" s="383"/>
      <c r="D23" s="383"/>
      <c r="E23" s="383"/>
      <c r="F23" s="252"/>
      <c r="G23" s="384"/>
    </row>
    <row r="24" spans="2:7" s="248" customFormat="1" ht="15.95" customHeight="1">
      <c r="B24" s="10" t="s">
        <v>192</v>
      </c>
      <c r="C24" s="252"/>
      <c r="D24" s="252"/>
      <c r="E24" s="252"/>
      <c r="F24" s="252"/>
      <c r="G24" s="384"/>
    </row>
    <row r="25" spans="2:7" s="386" customFormat="1" ht="17.100000000000001" customHeight="1">
      <c r="B25" s="385"/>
      <c r="C25" s="385"/>
    </row>
  </sheetData>
  <mergeCells count="2">
    <mergeCell ref="B1:E1"/>
    <mergeCell ref="B2:E2"/>
  </mergeCells>
  <hyperlinks>
    <hyperlink ref="A1" location="'Contents'!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24</v>
      </c>
      <c r="B1" s="427"/>
      <c r="C1" s="427"/>
      <c r="D1" s="427"/>
      <c r="E1" s="427"/>
      <c r="F1" s="427"/>
      <c r="G1" s="427"/>
      <c r="H1" s="427"/>
      <c r="I1" s="427"/>
      <c r="J1" s="427"/>
      <c r="K1" s="427"/>
    </row>
    <row r="2" spans="1:26" s="102" customFormat="1" ht="25.5" customHeight="1">
      <c r="B2" s="428" t="s">
        <v>213</v>
      </c>
      <c r="C2" s="428"/>
      <c r="D2" s="428"/>
      <c r="E2" s="428"/>
      <c r="F2" s="428"/>
      <c r="G2" s="428"/>
      <c r="H2" s="428"/>
      <c r="I2" s="428"/>
      <c r="J2" s="428"/>
      <c r="K2" s="428"/>
    </row>
    <row r="3" spans="1:26" s="106" customFormat="1" ht="15.75" customHeight="1" thickBot="1">
      <c r="B3" s="103"/>
      <c r="C3" s="104"/>
      <c r="D3" s="104"/>
      <c r="E3" s="104"/>
      <c r="F3" s="104"/>
      <c r="G3" s="104"/>
      <c r="H3" s="104"/>
      <c r="I3" s="104"/>
      <c r="J3" s="104"/>
      <c r="K3" s="105" t="s">
        <v>214</v>
      </c>
    </row>
    <row r="4" spans="1:26" s="108" customFormat="1" ht="19.5" customHeight="1">
      <c r="B4" s="429" t="s">
        <v>215</v>
      </c>
      <c r="C4" s="107" t="s">
        <v>216</v>
      </c>
      <c r="D4" s="107"/>
      <c r="E4" s="107" t="s">
        <v>217</v>
      </c>
      <c r="F4" s="107"/>
      <c r="G4" s="107" t="s">
        <v>218</v>
      </c>
      <c r="H4" s="107"/>
      <c r="I4" s="431" t="s">
        <v>219</v>
      </c>
      <c r="J4" s="431" t="s">
        <v>219</v>
      </c>
      <c r="K4" s="431" t="s">
        <v>219</v>
      </c>
      <c r="P4"/>
    </row>
    <row r="5" spans="1:26" s="108" customFormat="1" ht="15" customHeight="1" thickBot="1">
      <c r="B5" s="430"/>
      <c r="C5" s="109">
        <v>2020</v>
      </c>
      <c r="D5" s="109"/>
      <c r="E5" s="109">
        <v>2021</v>
      </c>
      <c r="F5" s="109"/>
      <c r="G5" s="109">
        <v>2022</v>
      </c>
      <c r="H5" s="109"/>
      <c r="I5" s="432"/>
      <c r="J5" s="432"/>
      <c r="K5" s="432"/>
    </row>
    <row r="6" spans="1:26" s="111" customFormat="1" ht="15.75" customHeight="1">
      <c r="B6" s="430"/>
      <c r="C6" s="110" t="s">
        <v>220</v>
      </c>
      <c r="D6" s="110" t="s">
        <v>221</v>
      </c>
      <c r="E6" s="110" t="s">
        <v>220</v>
      </c>
      <c r="F6" s="110" t="s">
        <v>221</v>
      </c>
      <c r="G6" s="110" t="s">
        <v>220</v>
      </c>
      <c r="H6" s="110" t="s">
        <v>221</v>
      </c>
      <c r="I6" s="110" t="s">
        <v>222</v>
      </c>
      <c r="J6" s="110" t="s">
        <v>223</v>
      </c>
      <c r="K6" s="110" t="s">
        <v>224</v>
      </c>
    </row>
    <row r="7" spans="1:26" s="108" customFormat="1" ht="8.25" customHeight="1">
      <c r="B7" s="430"/>
      <c r="C7" s="112"/>
      <c r="D7" s="113" t="s">
        <v>225</v>
      </c>
      <c r="E7" s="113"/>
      <c r="F7" s="113" t="s">
        <v>225</v>
      </c>
      <c r="G7" s="113"/>
      <c r="H7" s="113" t="s">
        <v>225</v>
      </c>
      <c r="I7" s="113" t="s">
        <v>226</v>
      </c>
      <c r="J7" s="113" t="s">
        <v>227</v>
      </c>
      <c r="K7" s="113" t="s">
        <v>228</v>
      </c>
    </row>
    <row r="8" spans="1:26" s="108" customFormat="1" ht="12" customHeight="1">
      <c r="B8" s="430"/>
      <c r="C8" s="114" t="s">
        <v>229</v>
      </c>
      <c r="D8" s="114" t="s">
        <v>230</v>
      </c>
      <c r="E8" s="114" t="s">
        <v>231</v>
      </c>
      <c r="F8" s="114" t="s">
        <v>232</v>
      </c>
      <c r="G8" s="114" t="s">
        <v>233</v>
      </c>
      <c r="H8" s="114" t="s">
        <v>234</v>
      </c>
      <c r="I8" s="114" t="s">
        <v>235</v>
      </c>
      <c r="J8" s="114" t="s">
        <v>236</v>
      </c>
      <c r="K8" s="114" t="s">
        <v>237</v>
      </c>
    </row>
    <row r="9" spans="1:26" s="108" customFormat="1" ht="6" customHeight="1">
      <c r="B9" s="115"/>
      <c r="C9" s="116"/>
      <c r="D9" s="116"/>
      <c r="E9" s="116"/>
      <c r="F9" s="116"/>
      <c r="G9" s="116"/>
      <c r="H9" s="115" t="s">
        <v>238</v>
      </c>
      <c r="I9" s="115"/>
      <c r="J9" s="115"/>
      <c r="K9" s="115"/>
    </row>
    <row r="10" spans="1:26" ht="15" customHeight="1">
      <c r="B10" s="117" t="s">
        <v>239</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240</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241</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242</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243</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244</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245</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246</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247</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248</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249</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250</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251</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252</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253</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243</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254</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493</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255</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256</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257</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470</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6" t="s">
        <v>258</v>
      </c>
      <c r="C32" s="426"/>
      <c r="D32" s="426"/>
      <c r="E32" s="426"/>
      <c r="F32" s="426"/>
      <c r="G32" s="426"/>
      <c r="H32" s="426"/>
      <c r="I32" s="426"/>
      <c r="J32" s="426"/>
      <c r="K32" s="426"/>
    </row>
    <row r="33" spans="2:11" ht="13.5">
      <c r="B33" s="9" t="s">
        <v>103</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Contents'!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24</v>
      </c>
      <c r="B1" s="13"/>
      <c r="C1" s="14"/>
      <c r="D1" s="14"/>
      <c r="E1" s="14"/>
      <c r="F1" s="14"/>
      <c r="G1" s="14"/>
    </row>
    <row r="2" spans="1:21" ht="32.25" customHeight="1">
      <c r="B2" s="433" t="s">
        <v>259</v>
      </c>
      <c r="C2" s="433"/>
      <c r="D2" s="433"/>
      <c r="E2" s="433"/>
      <c r="F2" s="433"/>
      <c r="G2" s="433"/>
    </row>
    <row r="3" spans="1:21" ht="14.25" thickBot="1">
      <c r="B3" s="48"/>
      <c r="C3" s="49"/>
      <c r="D3" s="49"/>
      <c r="E3" s="49"/>
      <c r="F3" s="49"/>
      <c r="G3" s="240" t="s">
        <v>214</v>
      </c>
    </row>
    <row r="4" spans="1:21" s="17" customFormat="1" ht="21" customHeight="1" thickBot="1">
      <c r="B4" s="434" t="s">
        <v>215</v>
      </c>
      <c r="C4" s="436" t="s">
        <v>260</v>
      </c>
      <c r="D4" s="436"/>
      <c r="E4" s="436" t="s">
        <v>261</v>
      </c>
      <c r="F4" s="436"/>
      <c r="G4" s="78" t="s">
        <v>262</v>
      </c>
    </row>
    <row r="5" spans="1:21" s="17" customFormat="1" ht="21" customHeight="1">
      <c r="B5" s="435"/>
      <c r="C5" s="78" t="s">
        <v>263</v>
      </c>
      <c r="D5" s="78" t="s">
        <v>264</v>
      </c>
      <c r="E5" s="78" t="s">
        <v>263</v>
      </c>
      <c r="F5" s="78" t="s">
        <v>264</v>
      </c>
      <c r="G5" s="57" t="s">
        <v>265</v>
      </c>
    </row>
    <row r="6" spans="1:21" s="17" customFormat="1" ht="4.5" customHeight="1">
      <c r="B6" s="58"/>
      <c r="C6" s="59"/>
      <c r="D6" s="58"/>
      <c r="E6" s="59"/>
      <c r="F6" s="58"/>
      <c r="G6" s="58"/>
    </row>
    <row r="7" spans="1:21" s="21" customFormat="1" ht="15" customHeight="1">
      <c r="B7" s="60" t="s">
        <v>266</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267</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268</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269</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267</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268</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270</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271</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267</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268</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272</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273</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274</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267</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268</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275</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267</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268</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276</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277</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267</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268</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278</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267</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268</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279</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280</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281</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267</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268</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103</v>
      </c>
      <c r="C37" s="237"/>
      <c r="D37" s="237"/>
      <c r="E37" s="237"/>
      <c r="F37" s="237"/>
      <c r="G37" s="237"/>
    </row>
  </sheetData>
  <mergeCells count="4">
    <mergeCell ref="B2:G2"/>
    <mergeCell ref="B4:B5"/>
    <mergeCell ref="C4:D4"/>
    <mergeCell ref="E4:F4"/>
  </mergeCells>
  <hyperlinks>
    <hyperlink ref="A1" location="'Contents'!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24</v>
      </c>
    </row>
    <row r="2" spans="1:13" s="16" customFormat="1" ht="25.5" customHeight="1">
      <c r="C2" s="433" t="s">
        <v>282</v>
      </c>
      <c r="D2" s="441"/>
      <c r="E2" s="441"/>
      <c r="F2" s="441"/>
      <c r="G2" s="441"/>
      <c r="H2" s="441"/>
      <c r="I2" s="15"/>
      <c r="J2" s="15"/>
      <c r="K2" s="15"/>
      <c r="L2" s="15"/>
      <c r="M2" s="15"/>
    </row>
    <row r="3" spans="1:13" s="16" customFormat="1" ht="14.25" thickBot="1">
      <c r="C3" s="48"/>
      <c r="D3" s="49"/>
      <c r="E3" s="49"/>
      <c r="F3" s="49"/>
      <c r="G3" s="49"/>
      <c r="H3" s="239" t="s">
        <v>214</v>
      </c>
      <c r="I3" s="15"/>
      <c r="J3" s="15"/>
      <c r="K3" s="15"/>
      <c r="L3" s="15"/>
      <c r="M3" s="15"/>
    </row>
    <row r="4" spans="1:13" s="17" customFormat="1" ht="18" customHeight="1" thickBot="1">
      <c r="B4" s="437" t="s">
        <v>283</v>
      </c>
      <c r="C4" s="438"/>
      <c r="D4" s="436" t="s">
        <v>260</v>
      </c>
      <c r="E4" s="436"/>
      <c r="F4" s="436" t="s">
        <v>261</v>
      </c>
      <c r="G4" s="436"/>
      <c r="H4" s="78" t="s">
        <v>284</v>
      </c>
    </row>
    <row r="5" spans="1:13" s="17" customFormat="1" ht="16.5" customHeight="1">
      <c r="B5" s="439"/>
      <c r="C5" s="440"/>
      <c r="D5" s="78" t="s">
        <v>263</v>
      </c>
      <c r="E5" s="78" t="s">
        <v>285</v>
      </c>
      <c r="F5" s="78" t="s">
        <v>263</v>
      </c>
      <c r="G5" s="78" t="s">
        <v>285</v>
      </c>
      <c r="H5" s="57" t="s">
        <v>286</v>
      </c>
    </row>
    <row r="6" spans="1:13" ht="15" customHeight="1">
      <c r="B6" s="79" t="s">
        <v>287</v>
      </c>
      <c r="C6" s="54" t="s">
        <v>288</v>
      </c>
      <c r="D6" s="83">
        <v>125144.25</v>
      </c>
      <c r="E6" s="82">
        <v>72.577322490867118</v>
      </c>
      <c r="F6" s="83">
        <v>136344.72525000002</v>
      </c>
      <c r="G6" s="82">
        <v>75.294755256843601</v>
      </c>
      <c r="H6" s="82">
        <v>8.9500518401764531</v>
      </c>
    </row>
    <row r="7" spans="1:13" ht="15" customHeight="1">
      <c r="B7" s="79" t="s">
        <v>289</v>
      </c>
      <c r="C7" s="54" t="s">
        <v>290</v>
      </c>
      <c r="D7" s="83">
        <v>1157.7864199999999</v>
      </c>
      <c r="E7" s="82">
        <v>0.67145744514739203</v>
      </c>
      <c r="F7" s="83">
        <v>940.92323999999996</v>
      </c>
      <c r="G7" s="82">
        <v>0.51961368466123559</v>
      </c>
      <c r="H7" s="82">
        <v>-18.730845020621334</v>
      </c>
    </row>
    <row r="8" spans="1:13" ht="15" customHeight="1">
      <c r="B8" s="79" t="s">
        <v>291</v>
      </c>
      <c r="C8" s="54" t="s">
        <v>292</v>
      </c>
      <c r="D8" s="83">
        <v>31163.44715</v>
      </c>
      <c r="E8" s="82">
        <v>18.073219934057249</v>
      </c>
      <c r="F8" s="83">
        <v>36227.44124</v>
      </c>
      <c r="G8" s="82">
        <v>20.006174179059283</v>
      </c>
      <c r="H8" s="82">
        <v>16.249787982777764</v>
      </c>
    </row>
    <row r="9" spans="1:13" ht="15" customHeight="1">
      <c r="B9" s="79" t="s">
        <v>293</v>
      </c>
      <c r="C9" s="54" t="s">
        <v>294</v>
      </c>
      <c r="D9" s="83">
        <v>35.772320000000001</v>
      </c>
      <c r="E9" s="82">
        <v>2.0746132602069176E-2</v>
      </c>
      <c r="F9" s="83">
        <v>25.847749999999998</v>
      </c>
      <c r="G9" s="82">
        <v>1.4274112963457521E-2</v>
      </c>
      <c r="H9" s="82">
        <v>-27.743713575188867</v>
      </c>
    </row>
    <row r="10" spans="1:13" s="100" customFormat="1" ht="15" customHeight="1">
      <c r="B10" s="80"/>
      <c r="C10" s="56" t="s">
        <v>272</v>
      </c>
      <c r="D10" s="85">
        <v>157501.25589</v>
      </c>
      <c r="E10" s="84">
        <v>91.34274600267382</v>
      </c>
      <c r="F10" s="85">
        <v>173538.93747999999</v>
      </c>
      <c r="G10" s="84">
        <v>95.834817233527573</v>
      </c>
      <c r="H10" s="84">
        <v>10.182573782904193</v>
      </c>
      <c r="I10" s="97"/>
    </row>
    <row r="11" spans="1:13" ht="15" customHeight="1">
      <c r="B11" s="79" t="s">
        <v>295</v>
      </c>
      <c r="C11" s="54" t="s">
        <v>296</v>
      </c>
      <c r="D11" s="83">
        <v>2.20892</v>
      </c>
      <c r="E11" s="82">
        <v>1.2810616484299215E-3</v>
      </c>
      <c r="F11" s="83">
        <v>1.8850200000000001</v>
      </c>
      <c r="G11" s="82">
        <v>1.0409799080529909E-3</v>
      </c>
      <c r="H11" s="82">
        <v>-14.663274360320877</v>
      </c>
    </row>
    <row r="12" spans="1:13" ht="15" customHeight="1">
      <c r="B12" s="79" t="s">
        <v>297</v>
      </c>
      <c r="C12" s="54" t="s">
        <v>298</v>
      </c>
      <c r="D12" s="83">
        <v>58.885379999999998</v>
      </c>
      <c r="E12" s="82">
        <v>3.4150535995519225E-2</v>
      </c>
      <c r="F12" s="83">
        <v>114.66507999999999</v>
      </c>
      <c r="G12" s="82">
        <v>6.3322428640167655E-2</v>
      </c>
      <c r="H12" s="82">
        <v>94.725889516209278</v>
      </c>
    </row>
    <row r="13" spans="1:13" s="100" customFormat="1" ht="15" customHeight="1">
      <c r="B13" s="80"/>
      <c r="C13" s="56" t="s">
        <v>276</v>
      </c>
      <c r="D13" s="85">
        <v>61.094299999999997</v>
      </c>
      <c r="E13" s="84">
        <v>3.5431597643949146E-2</v>
      </c>
      <c r="F13" s="85">
        <v>116.55009999999999</v>
      </c>
      <c r="G13" s="84">
        <v>6.4363408548220646E-2</v>
      </c>
      <c r="H13" s="84">
        <v>90.770824774160587</v>
      </c>
      <c r="I13" s="97"/>
    </row>
    <row r="14" spans="1:13" s="100" customFormat="1" ht="24" customHeight="1">
      <c r="B14" s="81"/>
      <c r="C14" s="55" t="s">
        <v>277</v>
      </c>
      <c r="D14" s="87">
        <v>157562.35019</v>
      </c>
      <c r="E14" s="86">
        <v>91.378177600317784</v>
      </c>
      <c r="F14" s="87">
        <v>173655.48757999999</v>
      </c>
      <c r="G14" s="86">
        <v>95.899180642075791</v>
      </c>
      <c r="H14" s="86">
        <v>10.21382162083373</v>
      </c>
      <c r="I14" s="97"/>
    </row>
    <row r="15" spans="1:13" ht="15" customHeight="1">
      <c r="B15" s="79" t="s">
        <v>299</v>
      </c>
      <c r="C15" s="54" t="s">
        <v>300</v>
      </c>
      <c r="D15" s="83">
        <v>1036.4201</v>
      </c>
      <c r="E15" s="82">
        <v>0.60107113058503892</v>
      </c>
      <c r="F15" s="83">
        <v>444.22720000000004</v>
      </c>
      <c r="G15" s="82">
        <v>0.24531919545184544</v>
      </c>
      <c r="H15" s="82">
        <v>-57.138307140125896</v>
      </c>
    </row>
    <row r="16" spans="1:13" ht="15" customHeight="1">
      <c r="B16" s="79" t="s">
        <v>301</v>
      </c>
      <c r="C16" s="54" t="s">
        <v>302</v>
      </c>
      <c r="D16" s="83">
        <v>13830.09</v>
      </c>
      <c r="E16" s="82">
        <v>8.0207512690971932</v>
      </c>
      <c r="F16" s="83">
        <v>6981.59</v>
      </c>
      <c r="G16" s="82">
        <v>3.8555001624723779</v>
      </c>
      <c r="H16" s="82">
        <v>-49.518838995263224</v>
      </c>
    </row>
    <row r="17" spans="2:14" s="100" customFormat="1" ht="24" customHeight="1" thickBot="1">
      <c r="B17" s="81"/>
      <c r="C17" s="55" t="s">
        <v>280</v>
      </c>
      <c r="D17" s="87">
        <v>14866.5101</v>
      </c>
      <c r="E17" s="86">
        <v>8.6218223996822321</v>
      </c>
      <c r="F17" s="87">
        <v>7425.8172000000004</v>
      </c>
      <c r="G17" s="86">
        <v>4.1008193579242231</v>
      </c>
      <c r="H17" s="86">
        <v>-50.050030908060926</v>
      </c>
      <c r="I17" s="97"/>
    </row>
    <row r="18" spans="2:14" ht="24" customHeight="1" thickBot="1">
      <c r="B18" s="88"/>
      <c r="C18" s="89" t="s">
        <v>281</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Contents'!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3"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24</v>
      </c>
    </row>
    <row r="2" spans="1:13" ht="24" customHeight="1">
      <c r="B2" s="433" t="s">
        <v>303</v>
      </c>
      <c r="C2" s="433"/>
      <c r="D2" s="433"/>
      <c r="E2" s="433"/>
      <c r="F2" s="433"/>
      <c r="G2" s="433"/>
      <c r="H2" s="433"/>
    </row>
    <row r="3" spans="1:13" ht="9" customHeight="1"/>
    <row r="4" spans="1:13" ht="9" customHeight="1" thickBot="1">
      <c r="B4" s="51"/>
      <c r="C4" s="50"/>
      <c r="D4" s="52"/>
      <c r="E4" s="50"/>
      <c r="F4" s="53"/>
      <c r="G4" s="50"/>
      <c r="H4" s="238" t="s">
        <v>214</v>
      </c>
    </row>
    <row r="5" spans="1:13" ht="17.25" customHeight="1" thickBot="1">
      <c r="B5" s="437" t="s">
        <v>283</v>
      </c>
      <c r="C5" s="438"/>
      <c r="D5" s="436" t="s">
        <v>260</v>
      </c>
      <c r="E5" s="436"/>
      <c r="F5" s="436" t="s">
        <v>261</v>
      </c>
      <c r="G5" s="436"/>
      <c r="H5" s="78" t="s">
        <v>284</v>
      </c>
    </row>
    <row r="6" spans="1:13" ht="18" customHeight="1">
      <c r="B6" s="439"/>
      <c r="C6" s="440"/>
      <c r="D6" s="78" t="s">
        <v>263</v>
      </c>
      <c r="E6" s="78" t="s">
        <v>285</v>
      </c>
      <c r="F6" s="78" t="s">
        <v>263</v>
      </c>
      <c r="G6" s="78" t="s">
        <v>285</v>
      </c>
      <c r="H6" s="57" t="s">
        <v>286</v>
      </c>
      <c r="I6" s="27"/>
    </row>
    <row r="7" spans="1:13" ht="18" customHeight="1">
      <c r="B7" s="79" t="s">
        <v>287</v>
      </c>
      <c r="C7" s="54" t="s">
        <v>304</v>
      </c>
      <c r="D7" s="83">
        <v>2625.8792800000001</v>
      </c>
      <c r="E7" s="82">
        <v>1.522876890635058</v>
      </c>
      <c r="F7" s="83">
        <v>2663.1376700000001</v>
      </c>
      <c r="G7" s="82">
        <v>1.4706861501994966</v>
      </c>
      <c r="H7" s="82">
        <v>1.4188919606388017</v>
      </c>
      <c r="I7" s="28"/>
    </row>
    <row r="8" spans="1:13" ht="15" customHeight="1">
      <c r="B8" s="79" t="s">
        <v>305</v>
      </c>
      <c r="C8" s="54" t="s">
        <v>306</v>
      </c>
      <c r="D8" s="83">
        <v>1582.3225199999999</v>
      </c>
      <c r="E8" s="82">
        <v>0.91766686214128979</v>
      </c>
      <c r="F8" s="83">
        <v>1608.4815599999995</v>
      </c>
      <c r="G8" s="82">
        <v>0.88826483879944507</v>
      </c>
      <c r="H8" s="82">
        <v>1.6532053149316051</v>
      </c>
      <c r="I8" s="27"/>
    </row>
    <row r="9" spans="1:13" ht="15" customHeight="1">
      <c r="B9" s="79" t="s">
        <v>289</v>
      </c>
      <c r="C9" s="54" t="s">
        <v>307</v>
      </c>
      <c r="D9" s="83">
        <v>16.194590000000002</v>
      </c>
      <c r="E9" s="82">
        <v>9.3920413829190214E-3</v>
      </c>
      <c r="F9" s="83">
        <v>36.719560000000001</v>
      </c>
      <c r="G9" s="82">
        <v>2.0277940919749535E-2</v>
      </c>
      <c r="H9" s="82">
        <v>126.73967047020022</v>
      </c>
      <c r="I9" s="27"/>
    </row>
    <row r="10" spans="1:13" ht="15" customHeight="1">
      <c r="B10" s="79" t="s">
        <v>291</v>
      </c>
      <c r="C10" s="54" t="s">
        <v>292</v>
      </c>
      <c r="D10" s="83">
        <v>167341.67932</v>
      </c>
      <c r="E10" s="82">
        <v>97.049692351618916</v>
      </c>
      <c r="F10" s="83">
        <v>175166.31049000006</v>
      </c>
      <c r="G10" s="82">
        <v>96.733514651230138</v>
      </c>
      <c r="H10" s="82">
        <v>4.6758411901899111</v>
      </c>
      <c r="I10" s="27"/>
    </row>
    <row r="11" spans="1:13" ht="15" customHeight="1">
      <c r="B11" s="80"/>
      <c r="C11" s="56" t="s">
        <v>272</v>
      </c>
      <c r="D11" s="85">
        <v>171566.07571</v>
      </c>
      <c r="E11" s="84">
        <v>99.499628145778175</v>
      </c>
      <c r="F11" s="85">
        <v>179474.64928000007</v>
      </c>
      <c r="G11" s="84">
        <v>99.112743581148834</v>
      </c>
      <c r="H11" s="84">
        <v>4.6096371542402093</v>
      </c>
      <c r="I11" s="27"/>
      <c r="J11" s="29"/>
      <c r="K11" s="29"/>
    </row>
    <row r="12" spans="1:13" ht="15" customHeight="1">
      <c r="B12" s="79" t="s">
        <v>295</v>
      </c>
      <c r="C12" s="54" t="s">
        <v>308</v>
      </c>
      <c r="D12" s="83">
        <v>286.51711999999998</v>
      </c>
      <c r="E12" s="82">
        <v>0.16616540758085105</v>
      </c>
      <c r="F12" s="83">
        <v>348.54223000000013</v>
      </c>
      <c r="G12" s="82">
        <v>0.19247830714686548</v>
      </c>
      <c r="H12" s="82">
        <v>21.647959465738097</v>
      </c>
      <c r="I12" s="30"/>
    </row>
    <row r="13" spans="1:13" ht="15" customHeight="1">
      <c r="B13" s="79" t="s">
        <v>297</v>
      </c>
      <c r="C13" s="54" t="s">
        <v>298</v>
      </c>
      <c r="D13" s="83">
        <v>3</v>
      </c>
      <c r="E13" s="82">
        <v>1.7398479460583481E-3</v>
      </c>
      <c r="F13" s="83">
        <v>3</v>
      </c>
      <c r="G13" s="82">
        <v>1.6567143712846394E-3</v>
      </c>
      <c r="H13" s="82">
        <v>0</v>
      </c>
      <c r="I13" s="27"/>
    </row>
    <row r="14" spans="1:13" ht="15" customHeight="1">
      <c r="B14" s="80"/>
      <c r="C14" s="56" t="s">
        <v>276</v>
      </c>
      <c r="D14" s="85">
        <v>289.51711999999998</v>
      </c>
      <c r="E14" s="84">
        <v>0.16790525552690941</v>
      </c>
      <c r="F14" s="85">
        <v>351.54223000000013</v>
      </c>
      <c r="G14" s="84">
        <v>0.19413502151815012</v>
      </c>
      <c r="H14" s="84">
        <v>21.423641544928373</v>
      </c>
      <c r="I14" s="27"/>
    </row>
    <row r="15" spans="1:13" ht="15" customHeight="1">
      <c r="B15" s="81"/>
      <c r="C15" s="55" t="s">
        <v>277</v>
      </c>
      <c r="D15" s="87">
        <v>171855.59283000001</v>
      </c>
      <c r="E15" s="86">
        <v>99.667533401305093</v>
      </c>
      <c r="F15" s="87">
        <v>179826.19151000006</v>
      </c>
      <c r="G15" s="86">
        <v>99.306878602666984</v>
      </c>
      <c r="H15" s="86">
        <v>4.6379629250033139</v>
      </c>
      <c r="I15" s="30"/>
    </row>
    <row r="16" spans="1:13" ht="15" customHeight="1">
      <c r="B16" s="79" t="s">
        <v>299</v>
      </c>
      <c r="C16" s="54" t="s">
        <v>300</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301</v>
      </c>
      <c r="C17" s="54" t="s">
        <v>302</v>
      </c>
      <c r="D17" s="83">
        <v>0.02</v>
      </c>
      <c r="E17" s="82">
        <v>1.1598986307055654E-5</v>
      </c>
      <c r="F17" s="83">
        <v>0.01</v>
      </c>
      <c r="G17" s="82">
        <v>5.5223812376154654E-6</v>
      </c>
      <c r="H17" s="82">
        <v>-50</v>
      </c>
      <c r="K17" s="30"/>
      <c r="M17" s="30"/>
    </row>
    <row r="18" spans="2:13" s="27" customFormat="1" ht="15" customHeight="1" thickBot="1">
      <c r="B18" s="81"/>
      <c r="C18" s="55" t="s">
        <v>280</v>
      </c>
      <c r="D18" s="87">
        <v>573.26837</v>
      </c>
      <c r="E18" s="86">
        <v>0.33246659869490569</v>
      </c>
      <c r="F18" s="87">
        <v>1255.1132699999998</v>
      </c>
      <c r="G18" s="86">
        <v>0.69312139733301925</v>
      </c>
      <c r="H18" s="86">
        <v>118.93991290675952</v>
      </c>
      <c r="K18" s="30"/>
      <c r="M18" s="30"/>
    </row>
    <row r="19" spans="2:13" ht="24" customHeight="1" thickBot="1">
      <c r="B19" s="88"/>
      <c r="C19" s="89" t="s">
        <v>281</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3"/>
      <c r="E26" s="441"/>
      <c r="F26" s="441"/>
      <c r="G26" s="441"/>
      <c r="H26" s="441"/>
      <c r="I26" s="441"/>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Contents'!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24</v>
      </c>
    </row>
    <row r="2" spans="1:13">
      <c r="B2" s="268" t="s">
        <v>481</v>
      </c>
      <c r="C2" s="261"/>
      <c r="D2" s="261"/>
      <c r="E2" s="261"/>
      <c r="F2" s="261"/>
      <c r="G2" s="261"/>
    </row>
    <row r="3" spans="1:13">
      <c r="B3" s="259" t="s">
        <v>482</v>
      </c>
      <c r="C3" s="262"/>
      <c r="D3" s="262"/>
      <c r="E3" s="262"/>
      <c r="F3" s="262"/>
      <c r="G3" s="262"/>
    </row>
    <row r="4" spans="1:13">
      <c r="B4" s="259"/>
      <c r="C4" s="262"/>
      <c r="D4" s="262"/>
      <c r="E4" s="262"/>
      <c r="F4" s="262"/>
      <c r="G4" s="262"/>
    </row>
    <row r="5" spans="1:13" ht="13.5">
      <c r="B5" s="48"/>
      <c r="C5" s="49"/>
      <c r="D5" s="49"/>
      <c r="E5" s="49"/>
      <c r="F5" s="49"/>
      <c r="G5" s="239" t="s">
        <v>214</v>
      </c>
    </row>
    <row r="6" spans="1:13">
      <c r="B6" s="442" t="s">
        <v>311</v>
      </c>
      <c r="C6" s="442" t="s">
        <v>312</v>
      </c>
      <c r="D6" s="442" t="s">
        <v>313</v>
      </c>
      <c r="E6" s="442" t="s">
        <v>314</v>
      </c>
      <c r="F6" s="442" t="s">
        <v>315</v>
      </c>
      <c r="G6" s="275" t="s">
        <v>316</v>
      </c>
    </row>
    <row r="7" spans="1:13">
      <c r="B7" s="440"/>
      <c r="C7" s="442"/>
      <c r="D7" s="442"/>
      <c r="E7" s="442"/>
      <c r="F7" s="442"/>
      <c r="G7" s="275" t="s">
        <v>219</v>
      </c>
    </row>
    <row r="8" spans="1:13">
      <c r="B8" s="440"/>
      <c r="C8" s="276" t="s">
        <v>229</v>
      </c>
      <c r="D8" s="442"/>
      <c r="E8" s="276" t="s">
        <v>230</v>
      </c>
      <c r="F8" s="442"/>
      <c r="G8" s="275" t="s">
        <v>317</v>
      </c>
      <c r="M8" s="269"/>
    </row>
    <row r="9" spans="1:13">
      <c r="B9" s="281" t="s">
        <v>318</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319</v>
      </c>
      <c r="C10" s="286">
        <v>27.740770000000001</v>
      </c>
      <c r="D10" s="287">
        <f t="shared" si="0"/>
        <v>0.11463941470558059</v>
      </c>
      <c r="E10" s="286">
        <v>209.77</v>
      </c>
      <c r="F10" s="287">
        <f t="shared" si="1"/>
        <v>0.77980747715832566</v>
      </c>
      <c r="G10" s="288">
        <f t="shared" si="2"/>
        <v>656.17944274798424</v>
      </c>
      <c r="M10" s="269"/>
    </row>
    <row r="11" spans="1:13">
      <c r="B11" s="281" t="s">
        <v>320</v>
      </c>
      <c r="C11" s="282">
        <v>25</v>
      </c>
      <c r="D11" s="283">
        <f t="shared" si="0"/>
        <v>0.10331311523218406</v>
      </c>
      <c r="E11" s="282">
        <v>28</v>
      </c>
      <c r="F11" s="283">
        <f t="shared" si="1"/>
        <v>0.10408833179402735</v>
      </c>
      <c r="G11" s="284">
        <f t="shared" si="2"/>
        <v>12.000000000000011</v>
      </c>
      <c r="M11" s="269"/>
    </row>
    <row r="12" spans="1:13">
      <c r="B12" s="285" t="s">
        <v>321</v>
      </c>
      <c r="C12" s="286">
        <v>138.4</v>
      </c>
      <c r="D12" s="287">
        <f t="shared" si="0"/>
        <v>0.5719414059253709</v>
      </c>
      <c r="E12" s="286">
        <v>250.53892999999999</v>
      </c>
      <c r="F12" s="287">
        <f t="shared" si="1"/>
        <v>0.9313635454700212</v>
      </c>
      <c r="G12" s="288">
        <f t="shared" si="2"/>
        <v>81.025238439306335</v>
      </c>
      <c r="M12" s="269"/>
    </row>
    <row r="13" spans="1:13">
      <c r="B13" s="281" t="s">
        <v>322</v>
      </c>
      <c r="C13" s="282">
        <v>6.25</v>
      </c>
      <c r="D13" s="283">
        <f t="shared" si="0"/>
        <v>2.5828278808046015E-2</v>
      </c>
      <c r="E13" s="282">
        <v>40.25</v>
      </c>
      <c r="F13" s="283">
        <f t="shared" si="1"/>
        <v>0.14962697695391433</v>
      </c>
      <c r="G13" s="284">
        <f t="shared" si="2"/>
        <v>544</v>
      </c>
      <c r="M13" s="269"/>
    </row>
    <row r="14" spans="1:13">
      <c r="B14" s="285" t="s">
        <v>323</v>
      </c>
      <c r="C14" s="286">
        <v>4982.3461900000002</v>
      </c>
      <c r="D14" s="287">
        <f t="shared" si="0"/>
        <v>20.589668242164127</v>
      </c>
      <c r="E14" s="286">
        <v>5874.6464000000005</v>
      </c>
      <c r="F14" s="287">
        <f t="shared" si="1"/>
        <v>21.838647987706729</v>
      </c>
      <c r="G14" s="288">
        <f t="shared" si="2"/>
        <v>17.909237455055283</v>
      </c>
      <c r="M14" s="269"/>
    </row>
    <row r="15" spans="1:13">
      <c r="B15" s="281" t="s">
        <v>324</v>
      </c>
      <c r="C15" s="282">
        <v>1852.54917</v>
      </c>
      <c r="D15" s="283">
        <f t="shared" si="0"/>
        <v>7.6557050349398779</v>
      </c>
      <c r="E15" s="282">
        <v>1653.63606</v>
      </c>
      <c r="F15" s="283">
        <f t="shared" si="1"/>
        <v>6.1472935314231485</v>
      </c>
      <c r="G15" s="284">
        <f t="shared" si="2"/>
        <v>-10.737264803611124</v>
      </c>
      <c r="M15" s="269"/>
    </row>
    <row r="16" spans="1:13">
      <c r="B16" s="285" t="s">
        <v>325</v>
      </c>
      <c r="C16" s="286">
        <v>1167.48</v>
      </c>
      <c r="D16" s="287">
        <f t="shared" si="0"/>
        <v>4.8246398308508098</v>
      </c>
      <c r="E16" s="286">
        <v>807.64109999999994</v>
      </c>
      <c r="F16" s="287">
        <f t="shared" si="1"/>
        <v>3.0023576709747579</v>
      </c>
      <c r="G16" s="288">
        <f t="shared" si="2"/>
        <v>-30.821847055195818</v>
      </c>
      <c r="M16" s="269"/>
    </row>
    <row r="17" spans="2:13">
      <c r="B17" s="281" t="s">
        <v>326</v>
      </c>
      <c r="C17" s="282">
        <v>1707.9949999999999</v>
      </c>
      <c r="D17" s="283">
        <f t="shared" si="0"/>
        <v>7.0583313700397676</v>
      </c>
      <c r="E17" s="282">
        <v>4875.9609800000007</v>
      </c>
      <c r="F17" s="283">
        <f t="shared" si="1"/>
        <v>18.12609443932039</v>
      </c>
      <c r="G17" s="284">
        <f t="shared" si="2"/>
        <v>185.47864484380815</v>
      </c>
      <c r="M17" s="269"/>
    </row>
    <row r="18" spans="2:13">
      <c r="B18" s="285" t="s">
        <v>327</v>
      </c>
      <c r="C18" s="286">
        <v>406.5</v>
      </c>
      <c r="D18" s="287">
        <f t="shared" si="0"/>
        <v>1.6798712536753129</v>
      </c>
      <c r="E18" s="286">
        <v>503.6</v>
      </c>
      <c r="F18" s="287">
        <f t="shared" si="1"/>
        <v>1.8721029961240063</v>
      </c>
      <c r="G18" s="288">
        <f t="shared" si="2"/>
        <v>23.886838868388693</v>
      </c>
      <c r="M18" s="269"/>
    </row>
    <row r="19" spans="2:13">
      <c r="B19" s="281" t="s">
        <v>328</v>
      </c>
      <c r="C19" s="282">
        <v>101.47</v>
      </c>
      <c r="D19" s="283">
        <f t="shared" si="0"/>
        <v>0.41932727210438864</v>
      </c>
      <c r="E19" s="282">
        <v>151.69999999999999</v>
      </c>
      <c r="F19" s="283">
        <f t="shared" si="1"/>
        <v>0.56393571189835534</v>
      </c>
      <c r="G19" s="284">
        <f t="shared" si="2"/>
        <v>49.502315955454804</v>
      </c>
      <c r="M19" s="269"/>
    </row>
    <row r="20" spans="2:13">
      <c r="B20" s="285" t="s">
        <v>329</v>
      </c>
      <c r="C20" s="286">
        <v>6805.2199900000005</v>
      </c>
      <c r="D20" s="287">
        <f t="shared" si="0"/>
        <v>28.1227390802893</v>
      </c>
      <c r="E20" s="286">
        <v>4378.0963400000001</v>
      </c>
      <c r="F20" s="287">
        <f t="shared" si="1"/>
        <v>16.275312302290601</v>
      </c>
      <c r="G20" s="288">
        <f t="shared" si="2"/>
        <v>-35.665616299936843</v>
      </c>
      <c r="M20" s="269"/>
    </row>
    <row r="21" spans="2:13">
      <c r="B21" s="281" t="s">
        <v>330</v>
      </c>
      <c r="C21" s="282">
        <v>206.28971999999999</v>
      </c>
      <c r="D21" s="283">
        <f t="shared" si="0"/>
        <v>0.8524973445429993</v>
      </c>
      <c r="E21" s="282">
        <v>364.30561</v>
      </c>
      <c r="F21" s="283">
        <f t="shared" si="1"/>
        <v>1.3542844002894832</v>
      </c>
      <c r="G21" s="284">
        <f t="shared" si="2"/>
        <v>76.59901327123815</v>
      </c>
      <c r="M21" s="269"/>
    </row>
    <row r="22" spans="2:13">
      <c r="B22" s="285" t="s">
        <v>331</v>
      </c>
      <c r="C22" s="286">
        <v>507.99268999999998</v>
      </c>
      <c r="D22" s="287">
        <f t="shared" si="0"/>
        <v>2.0992922927630864</v>
      </c>
      <c r="E22" s="286">
        <v>583.08566000000008</v>
      </c>
      <c r="F22" s="287">
        <f t="shared" si="1"/>
        <v>2.1675862015149798</v>
      </c>
      <c r="G22" s="288">
        <f t="shared" si="2"/>
        <v>14.782293422371895</v>
      </c>
      <c r="M22" s="269"/>
    </row>
    <row r="23" spans="2:13">
      <c r="B23" s="281" t="s">
        <v>332</v>
      </c>
      <c r="C23" s="282">
        <v>3653.69</v>
      </c>
      <c r="D23" s="283">
        <f t="shared" si="0"/>
        <v>15.098963839707141</v>
      </c>
      <c r="E23" s="282">
        <v>3918.88</v>
      </c>
      <c r="F23" s="283">
        <f t="shared" si="1"/>
        <v>14.568202917892069</v>
      </c>
      <c r="G23" s="284">
        <f t="shared" si="2"/>
        <v>7.2581417690061212</v>
      </c>
      <c r="M23" s="269"/>
    </row>
    <row r="24" spans="2:13">
      <c r="B24" s="285" t="s">
        <v>333</v>
      </c>
      <c r="C24" s="286">
        <v>1101.7280000000001</v>
      </c>
      <c r="D24" s="287">
        <f t="shared" si="0"/>
        <v>4.5529180727409466</v>
      </c>
      <c r="E24" s="286">
        <v>1661.595</v>
      </c>
      <c r="F24" s="287">
        <f t="shared" si="1"/>
        <v>6.1768804166891744</v>
      </c>
      <c r="G24" s="288">
        <f t="shared" si="2"/>
        <v>50.817170844346336</v>
      </c>
      <c r="M24" s="269"/>
    </row>
    <row r="25" spans="2:13">
      <c r="B25" s="281" t="s">
        <v>334</v>
      </c>
      <c r="C25" s="282">
        <v>916.85</v>
      </c>
      <c r="D25" s="283">
        <f t="shared" si="0"/>
        <v>3.7889051880251179</v>
      </c>
      <c r="E25" s="282">
        <v>1060.3428200000001</v>
      </c>
      <c r="F25" s="283">
        <f t="shared" si="1"/>
        <v>3.9417612594133797</v>
      </c>
      <c r="G25" s="284">
        <f t="shared" si="2"/>
        <v>15.65063205540711</v>
      </c>
      <c r="M25" s="269"/>
    </row>
    <row r="26" spans="2:13">
      <c r="B26" s="285" t="s">
        <v>335</v>
      </c>
      <c r="C26" s="286">
        <v>48.5899</v>
      </c>
      <c r="D26" s="287">
        <f t="shared" si="0"/>
        <v>0.20079895751281199</v>
      </c>
      <c r="E26" s="286">
        <v>75.653850000000006</v>
      </c>
      <c r="F26" s="287">
        <f t="shared" si="1"/>
        <v>0.28123868001055635</v>
      </c>
      <c r="G26" s="288">
        <f t="shared" si="2"/>
        <v>55.698715165085758</v>
      </c>
      <c r="M26" s="269"/>
    </row>
    <row r="27" spans="2:13">
      <c r="B27" s="281" t="s">
        <v>336</v>
      </c>
      <c r="C27" s="282">
        <v>0</v>
      </c>
      <c r="D27" s="283">
        <f t="shared" si="0"/>
        <v>0</v>
      </c>
      <c r="E27" s="282">
        <v>8.5756200000000007</v>
      </c>
      <c r="F27" s="283">
        <f t="shared" si="1"/>
        <v>3.1879356424982033E-2</v>
      </c>
      <c r="G27" s="284" t="s">
        <v>72</v>
      </c>
      <c r="M27" s="269"/>
    </row>
    <row r="28" spans="2:13">
      <c r="B28" s="285" t="s">
        <v>337</v>
      </c>
      <c r="C28" s="286">
        <v>210.67400000000001</v>
      </c>
      <c r="D28" s="287">
        <f t="shared" si="0"/>
        <v>0.87061548953700585</v>
      </c>
      <c r="E28" s="286">
        <v>258.14999999999998</v>
      </c>
      <c r="F28" s="287">
        <f t="shared" si="1"/>
        <v>0.95965724473671998</v>
      </c>
      <c r="G28" s="288">
        <f>(E28/C28-1)*100</f>
        <v>22.535291493017628</v>
      </c>
      <c r="M28" s="269"/>
    </row>
    <row r="29" spans="2:13">
      <c r="B29" s="281" t="s">
        <v>338</v>
      </c>
      <c r="C29" s="282">
        <v>203.9</v>
      </c>
      <c r="D29" s="283">
        <f t="shared" si="0"/>
        <v>0.84262176783369314</v>
      </c>
      <c r="E29" s="282">
        <v>147.05000000000001</v>
      </c>
      <c r="F29" s="283">
        <f t="shared" si="1"/>
        <v>0.54664961393970446</v>
      </c>
      <c r="G29" s="284">
        <f>(E29/C29-1)*100</f>
        <v>-27.881314369789113</v>
      </c>
      <c r="M29" s="269"/>
    </row>
    <row r="30" spans="2:13">
      <c r="B30" s="277" t="s">
        <v>339</v>
      </c>
      <c r="C30" s="278">
        <f>SUM(C9:C29)</f>
        <v>24198.282999999996</v>
      </c>
      <c r="D30" s="279"/>
      <c r="E30" s="278">
        <f>SUM(E9:E29)</f>
        <v>26900.229370000005</v>
      </c>
      <c r="F30" s="279"/>
      <c r="G30" s="280">
        <f>(E30/C30-1)*100</f>
        <v>11.165859866999694</v>
      </c>
    </row>
    <row r="31" spans="2:13" ht="13.5">
      <c r="B31" s="260" t="s">
        <v>340</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24</v>
      </c>
    </row>
    <row r="2" spans="1:5">
      <c r="B2" s="395" t="s">
        <v>25</v>
      </c>
      <c r="C2" s="395"/>
      <c r="D2" s="395"/>
      <c r="E2" s="395"/>
    </row>
    <row r="3" spans="1:5" ht="15" customHeight="1">
      <c r="B3" s="396" t="s">
        <v>26</v>
      </c>
      <c r="C3" s="396"/>
      <c r="D3" s="396"/>
      <c r="E3" s="396"/>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27</v>
      </c>
      <c r="C6" s="152">
        <v>-0.4</v>
      </c>
      <c r="D6" s="152">
        <v>-0.5</v>
      </c>
      <c r="E6" s="152">
        <v>-0.5</v>
      </c>
    </row>
    <row r="7" spans="1:5" ht="20.100000000000001" customHeight="1" thickBot="1">
      <c r="B7" s="1" t="s">
        <v>28</v>
      </c>
      <c r="C7" s="153">
        <v>0.4</v>
      </c>
      <c r="D7" s="153">
        <v>0.5</v>
      </c>
      <c r="E7" s="153">
        <v>0.9</v>
      </c>
    </row>
    <row r="8" spans="1:5" ht="20.100000000000001" customHeight="1" thickBot="1">
      <c r="B8" s="2" t="s">
        <v>29</v>
      </c>
      <c r="C8" s="152">
        <v>1.1000000000000001</v>
      </c>
      <c r="D8" s="152">
        <v>1.2</v>
      </c>
      <c r="E8" s="152">
        <v>1.2</v>
      </c>
    </row>
    <row r="9" spans="1:5" ht="20.100000000000001" customHeight="1" thickBot="1">
      <c r="B9" s="1" t="s">
        <v>30</v>
      </c>
      <c r="C9" s="153">
        <v>-2.4</v>
      </c>
      <c r="D9" s="153">
        <v>6.3</v>
      </c>
      <c r="E9" s="153">
        <v>4.5</v>
      </c>
    </row>
    <row r="10" spans="1:5" ht="20.100000000000001" customHeight="1" thickBot="1">
      <c r="B10" s="2" t="s">
        <v>31</v>
      </c>
      <c r="C10" s="152">
        <v>-6.8</v>
      </c>
      <c r="D10" s="152">
        <v>5</v>
      </c>
      <c r="E10" s="152">
        <v>4.5999999999999996</v>
      </c>
    </row>
    <row r="11" spans="1:5" ht="20.100000000000001" customHeight="1" thickBot="1">
      <c r="B11" s="1" t="s">
        <v>32</v>
      </c>
      <c r="C11" s="154">
        <v>-10.199999999999999</v>
      </c>
      <c r="D11" s="155">
        <v>8.6</v>
      </c>
      <c r="E11" s="155">
        <v>6.4</v>
      </c>
    </row>
    <row r="12" spans="1:5" ht="20.100000000000001" customHeight="1" thickBot="1">
      <c r="B12" s="2" t="s">
        <v>33</v>
      </c>
      <c r="C12" s="152">
        <v>42.3</v>
      </c>
      <c r="D12" s="152">
        <v>71.599999999999994</v>
      </c>
      <c r="E12" s="152">
        <v>60.4</v>
      </c>
    </row>
    <row r="13" spans="1:5" ht="15.75" thickTop="1">
      <c r="B13" s="156"/>
      <c r="C13" s="156"/>
      <c r="D13" s="156"/>
      <c r="E13" s="156"/>
    </row>
    <row r="14" spans="1:5">
      <c r="B14" s="394" t="s">
        <v>480</v>
      </c>
    </row>
  </sheetData>
  <mergeCells count="2">
    <mergeCell ref="B2:E2"/>
    <mergeCell ref="B3:E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2"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24</v>
      </c>
    </row>
    <row r="2" spans="1:7">
      <c r="B2" s="443" t="s">
        <v>341</v>
      </c>
      <c r="C2" s="443"/>
      <c r="D2" s="443"/>
      <c r="E2" s="443"/>
      <c r="F2" s="443"/>
      <c r="G2" s="443"/>
    </row>
    <row r="3" spans="1:7">
      <c r="B3" s="444" t="s">
        <v>309</v>
      </c>
      <c r="C3" s="444"/>
      <c r="D3" s="444"/>
      <c r="E3" s="444"/>
      <c r="F3" s="444"/>
      <c r="G3" s="444"/>
    </row>
    <row r="4" spans="1:7">
      <c r="B4" s="444" t="s">
        <v>310</v>
      </c>
      <c r="C4" s="444"/>
      <c r="D4" s="444"/>
      <c r="E4" s="444"/>
      <c r="F4" s="444"/>
      <c r="G4" s="444"/>
    </row>
    <row r="5" spans="1:7" ht="18.75" customHeight="1">
      <c r="B5" s="48"/>
      <c r="C5" s="49"/>
      <c r="D5" s="49"/>
      <c r="E5" s="49"/>
      <c r="F5" s="49"/>
      <c r="G5" s="239" t="s">
        <v>214</v>
      </c>
    </row>
    <row r="6" spans="1:7" ht="18" customHeight="1">
      <c r="B6" s="442" t="s">
        <v>342</v>
      </c>
      <c r="C6" s="442" t="s">
        <v>312</v>
      </c>
      <c r="D6" s="442" t="s">
        <v>313</v>
      </c>
      <c r="E6" s="442" t="s">
        <v>314</v>
      </c>
      <c r="F6" s="442" t="s">
        <v>315</v>
      </c>
      <c r="G6" s="275" t="s">
        <v>316</v>
      </c>
    </row>
    <row r="7" spans="1:7" ht="18" customHeight="1">
      <c r="B7" s="440"/>
      <c r="C7" s="442"/>
      <c r="D7" s="442"/>
      <c r="E7" s="442"/>
      <c r="F7" s="442"/>
      <c r="G7" s="275" t="s">
        <v>219</v>
      </c>
    </row>
    <row r="8" spans="1:7" ht="18" customHeight="1">
      <c r="B8" s="440"/>
      <c r="C8" s="276" t="s">
        <v>229</v>
      </c>
      <c r="D8" s="442"/>
      <c r="E8" s="276" t="s">
        <v>230</v>
      </c>
      <c r="F8" s="442"/>
      <c r="G8" s="275" t="s">
        <v>317</v>
      </c>
    </row>
    <row r="9" spans="1:7" ht="18" customHeight="1">
      <c r="B9" s="281" t="s">
        <v>343</v>
      </c>
      <c r="C9" s="282">
        <v>4.3310699999999995</v>
      </c>
      <c r="D9" s="283">
        <f t="shared" ref="D9:D14" si="0">(C9/C$15)*100</f>
        <v>1.7898253359546212E-2</v>
      </c>
      <c r="E9" s="282">
        <v>9.50108</v>
      </c>
      <c r="F9" s="283">
        <f t="shared" ref="F9:F14" si="1">(E9/E$15)*100</f>
        <v>3.531969883719991E-2</v>
      </c>
      <c r="G9" s="284">
        <f t="shared" ref="G9:G15" si="2">(E9/C9-1)*100</f>
        <v>119.37027108774507</v>
      </c>
    </row>
    <row r="10" spans="1:7" ht="18" customHeight="1">
      <c r="B10" s="285" t="s">
        <v>344</v>
      </c>
      <c r="C10" s="286">
        <v>268.56769000000003</v>
      </c>
      <c r="D10" s="287">
        <f t="shared" si="0"/>
        <v>1.1098625881844593</v>
      </c>
      <c r="E10" s="286">
        <v>318.09742</v>
      </c>
      <c r="F10" s="287">
        <f t="shared" si="1"/>
        <v>1.1825082069922885</v>
      </c>
      <c r="G10" s="288">
        <f t="shared" si="2"/>
        <v>18.442177463714991</v>
      </c>
    </row>
    <row r="11" spans="1:7" ht="18" customHeight="1">
      <c r="B11" s="281" t="s">
        <v>345</v>
      </c>
      <c r="C11" s="282">
        <v>3344.3744799999999</v>
      </c>
      <c r="D11" s="283">
        <f t="shared" si="0"/>
        <v>13.820709841272622</v>
      </c>
      <c r="E11" s="282">
        <v>2853.86517</v>
      </c>
      <c r="F11" s="283">
        <f t="shared" si="1"/>
        <v>10.609073739656369</v>
      </c>
      <c r="G11" s="284">
        <f t="shared" si="2"/>
        <v>-14.666698150381773</v>
      </c>
    </row>
    <row r="12" spans="1:7" ht="18" customHeight="1">
      <c r="B12" s="285" t="s">
        <v>346</v>
      </c>
      <c r="C12" s="286">
        <v>1886.8367700000001</v>
      </c>
      <c r="D12" s="287">
        <f t="shared" si="0"/>
        <v>7.7973993857332777</v>
      </c>
      <c r="E12" s="286">
        <v>1635.4964600000001</v>
      </c>
      <c r="F12" s="287">
        <f t="shared" si="1"/>
        <v>6.0798606491584719</v>
      </c>
      <c r="G12" s="288">
        <f t="shared" si="2"/>
        <v>-13.320723551513147</v>
      </c>
    </row>
    <row r="13" spans="1:7" ht="18" customHeight="1">
      <c r="B13" s="281" t="s">
        <v>347</v>
      </c>
      <c r="C13" s="282">
        <v>18617.172989999999</v>
      </c>
      <c r="D13" s="283">
        <f t="shared" si="0"/>
        <v>76.935925536534967</v>
      </c>
      <c r="E13" s="282">
        <v>20805.040260000002</v>
      </c>
      <c r="F13" s="283">
        <f t="shared" si="1"/>
        <v>77.34149762753492</v>
      </c>
      <c r="G13" s="284">
        <f t="shared" si="2"/>
        <v>11.751876996444043</v>
      </c>
    </row>
    <row r="14" spans="1:7" ht="18" customHeight="1">
      <c r="B14" s="285" t="s">
        <v>348</v>
      </c>
      <c r="C14" s="286">
        <v>77</v>
      </c>
      <c r="D14" s="287">
        <f t="shared" si="0"/>
        <v>0.31820439491512681</v>
      </c>
      <c r="E14" s="286">
        <v>1278.2289800000001</v>
      </c>
      <c r="F14" s="287">
        <f t="shared" si="1"/>
        <v>4.7517400778207568</v>
      </c>
      <c r="G14" s="288">
        <f t="shared" si="2"/>
        <v>1560.0376363636365</v>
      </c>
    </row>
    <row r="15" spans="1:7" ht="25.5">
      <c r="B15" s="277" t="s">
        <v>339</v>
      </c>
      <c r="C15" s="278">
        <f>SUM(C9:C14)</f>
        <v>24198.282999999999</v>
      </c>
      <c r="D15" s="279"/>
      <c r="E15" s="278">
        <f>SUM(E9:E14)</f>
        <v>26900.229370000001</v>
      </c>
      <c r="F15" s="279"/>
      <c r="G15" s="280">
        <f t="shared" si="2"/>
        <v>11.16585986699965</v>
      </c>
    </row>
    <row r="16" spans="1:7" ht="13.5">
      <c r="B16" s="260" t="s">
        <v>340</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24</v>
      </c>
    </row>
    <row r="2" spans="1:14">
      <c r="B2" s="443" t="s">
        <v>349</v>
      </c>
      <c r="C2" s="443"/>
      <c r="D2" s="443"/>
      <c r="E2" s="443"/>
      <c r="F2" s="443"/>
      <c r="G2" s="443"/>
    </row>
    <row r="3" spans="1:14">
      <c r="B3" s="444" t="s">
        <v>309</v>
      </c>
      <c r="C3" s="444"/>
      <c r="D3" s="444"/>
      <c r="E3" s="444"/>
      <c r="F3" s="444"/>
      <c r="G3" s="444"/>
    </row>
    <row r="4" spans="1:14" s="48" customFormat="1" ht="13.5">
      <c r="C4" s="49"/>
      <c r="D4" s="49"/>
      <c r="E4" s="49"/>
      <c r="F4" s="49"/>
      <c r="G4" s="239" t="s">
        <v>214</v>
      </c>
      <c r="H4" s="270"/>
      <c r="I4" s="270"/>
      <c r="J4" s="270"/>
      <c r="K4" s="270"/>
      <c r="L4" s="270"/>
    </row>
    <row r="5" spans="1:14" s="271" customFormat="1" ht="12.75" customHeight="1">
      <c r="B5" s="442" t="s">
        <v>350</v>
      </c>
      <c r="C5" s="442" t="s">
        <v>312</v>
      </c>
      <c r="D5" s="442" t="s">
        <v>313</v>
      </c>
      <c r="E5" s="442" t="s">
        <v>314</v>
      </c>
      <c r="F5" s="442" t="s">
        <v>315</v>
      </c>
      <c r="G5" s="275" t="s">
        <v>316</v>
      </c>
    </row>
    <row r="6" spans="1:14" s="271" customFormat="1" ht="12.75" customHeight="1">
      <c r="B6" s="440"/>
      <c r="C6" s="442"/>
      <c r="D6" s="442"/>
      <c r="E6" s="442"/>
      <c r="F6" s="442"/>
      <c r="G6" s="275" t="s">
        <v>219</v>
      </c>
    </row>
    <row r="7" spans="1:14" s="271" customFormat="1" ht="12.75" customHeight="1">
      <c r="B7" s="440"/>
      <c r="C7" s="276" t="s">
        <v>229</v>
      </c>
      <c r="D7" s="442"/>
      <c r="E7" s="276" t="s">
        <v>230</v>
      </c>
      <c r="F7" s="442"/>
      <c r="G7" s="275" t="s">
        <v>317</v>
      </c>
    </row>
    <row r="8" spans="1:14" s="273" customFormat="1" ht="12" customHeight="1">
      <c r="B8" s="281" t="s">
        <v>319</v>
      </c>
      <c r="C8" s="283">
        <v>0.33356999999999998</v>
      </c>
      <c r="D8" s="283">
        <f>C8/C$26*100</f>
        <v>5.0059041741120488E-3</v>
      </c>
      <c r="E8" s="283">
        <v>140.83462</v>
      </c>
      <c r="F8" s="283">
        <f>E8/E$26*100</f>
        <v>1.6165368848868298</v>
      </c>
      <c r="G8" s="284" t="s">
        <v>72</v>
      </c>
      <c r="H8" s="272"/>
      <c r="I8" s="272"/>
      <c r="J8" s="272"/>
      <c r="K8" s="272"/>
      <c r="L8" s="272"/>
      <c r="M8" s="272"/>
      <c r="N8" s="272"/>
    </row>
    <row r="9" spans="1:14" s="273" customFormat="1" ht="12" customHeight="1">
      <c r="B9" s="285" t="s">
        <v>320</v>
      </c>
      <c r="C9" s="287">
        <v>0</v>
      </c>
      <c r="D9" s="287">
        <f t="shared" ref="D9:F25" si="0">C9/C$26*100</f>
        <v>0</v>
      </c>
      <c r="E9" s="287">
        <v>2</v>
      </c>
      <c r="F9" s="287">
        <f t="shared" si="0"/>
        <v>2.2956527093790285E-2</v>
      </c>
      <c r="G9" s="288" t="s">
        <v>72</v>
      </c>
      <c r="I9" s="272"/>
      <c r="J9" s="272"/>
      <c r="K9" s="272"/>
      <c r="L9" s="272"/>
      <c r="M9" s="272"/>
      <c r="N9" s="272"/>
    </row>
    <row r="10" spans="1:14" s="273" customFormat="1" ht="12" customHeight="1">
      <c r="B10" s="281" t="s">
        <v>321</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323</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324</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325</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326</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327</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329</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330</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331</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332</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333</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334</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335</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336</v>
      </c>
      <c r="C23" s="287">
        <v>0</v>
      </c>
      <c r="D23" s="287">
        <f t="shared" si="0"/>
        <v>0</v>
      </c>
      <c r="E23" s="287">
        <v>0.44</v>
      </c>
      <c r="F23" s="287">
        <f t="shared" si="0"/>
        <v>5.0504359606338631E-3</v>
      </c>
      <c r="G23" s="288" t="s">
        <v>72</v>
      </c>
      <c r="I23" s="272"/>
      <c r="J23" s="272"/>
      <c r="K23" s="272"/>
      <c r="L23" s="272"/>
      <c r="M23" s="272"/>
      <c r="N23" s="272"/>
    </row>
    <row r="24" spans="2:14" s="273" customFormat="1" ht="12" customHeight="1">
      <c r="B24" s="281" t="s">
        <v>337</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338</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351</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352</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24</v>
      </c>
      <c r="B1" s="443" t="s">
        <v>353</v>
      </c>
      <c r="C1" s="443"/>
      <c r="D1" s="443"/>
      <c r="E1" s="443"/>
      <c r="F1" s="443"/>
      <c r="G1" s="443"/>
      <c r="H1" s="270"/>
      <c r="I1" s="270"/>
      <c r="J1" s="270"/>
      <c r="K1" s="270"/>
      <c r="L1" s="270"/>
    </row>
    <row r="2" spans="1:14" s="48" customFormat="1" ht="18.600000000000001" customHeight="1">
      <c r="B2" s="444" t="s">
        <v>309</v>
      </c>
      <c r="C2" s="444"/>
      <c r="D2" s="444"/>
      <c r="E2" s="444"/>
      <c r="F2" s="444"/>
      <c r="G2" s="444"/>
      <c r="H2" s="270"/>
      <c r="I2" s="270"/>
      <c r="J2" s="270"/>
      <c r="K2" s="270"/>
      <c r="L2" s="270"/>
    </row>
    <row r="3" spans="1:14" s="48" customFormat="1" ht="13.5">
      <c r="C3" s="49"/>
      <c r="D3" s="49"/>
      <c r="E3" s="49"/>
      <c r="F3" s="49"/>
      <c r="G3" s="239" t="s">
        <v>214</v>
      </c>
      <c r="H3" s="270"/>
      <c r="I3" s="270"/>
      <c r="J3" s="270"/>
      <c r="K3" s="270"/>
      <c r="L3" s="270"/>
    </row>
    <row r="4" spans="1:14" s="271" customFormat="1" ht="12.75" customHeight="1">
      <c r="B4" s="442" t="s">
        <v>350</v>
      </c>
      <c r="C4" s="442" t="s">
        <v>312</v>
      </c>
      <c r="D4" s="442" t="s">
        <v>313</v>
      </c>
      <c r="E4" s="442" t="s">
        <v>314</v>
      </c>
      <c r="F4" s="442" t="s">
        <v>315</v>
      </c>
      <c r="G4" s="275" t="s">
        <v>316</v>
      </c>
    </row>
    <row r="5" spans="1:14" s="271" customFormat="1" ht="12.75" customHeight="1">
      <c r="B5" s="440"/>
      <c r="C5" s="442"/>
      <c r="D5" s="442"/>
      <c r="E5" s="442"/>
      <c r="F5" s="442"/>
      <c r="G5" s="275" t="s">
        <v>219</v>
      </c>
    </row>
    <row r="6" spans="1:14" s="271" customFormat="1" ht="12.75" customHeight="1">
      <c r="B6" s="440"/>
      <c r="C6" s="276" t="s">
        <v>229</v>
      </c>
      <c r="D6" s="442"/>
      <c r="E6" s="276" t="s">
        <v>230</v>
      </c>
      <c r="F6" s="442"/>
      <c r="G6" s="275" t="s">
        <v>317</v>
      </c>
    </row>
    <row r="7" spans="1:14" s="273" customFormat="1" ht="12" customHeight="1">
      <c r="B7" s="281" t="s">
        <v>323</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324</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325</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326</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328</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329</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330</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332</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333</v>
      </c>
      <c r="C15" s="283">
        <v>0</v>
      </c>
      <c r="D15" s="283">
        <f t="shared" si="1"/>
        <v>0</v>
      </c>
      <c r="E15" s="283">
        <v>0.7</v>
      </c>
      <c r="F15" s="283">
        <f t="shared" si="1"/>
        <v>3.4143313034824818E-2</v>
      </c>
      <c r="G15" s="284" t="s">
        <v>72</v>
      </c>
      <c r="I15" s="272"/>
      <c r="J15" s="272"/>
      <c r="K15" s="272"/>
      <c r="L15" s="272"/>
      <c r="M15" s="272"/>
      <c r="N15" s="272"/>
    </row>
    <row r="16" spans="1:14" s="273" customFormat="1" ht="12" customHeight="1">
      <c r="B16" s="285" t="s">
        <v>336</v>
      </c>
      <c r="C16" s="287">
        <v>0</v>
      </c>
      <c r="D16" s="287">
        <f t="shared" si="1"/>
        <v>0</v>
      </c>
      <c r="E16" s="287">
        <v>0.4</v>
      </c>
      <c r="F16" s="287">
        <f t="shared" si="1"/>
        <v>1.951046459132847E-2</v>
      </c>
      <c r="G16" s="288" t="s">
        <v>72</v>
      </c>
      <c r="I16" s="272"/>
      <c r="J16" s="272"/>
      <c r="K16" s="272"/>
      <c r="L16" s="272"/>
      <c r="M16" s="272"/>
      <c r="N16" s="272"/>
    </row>
    <row r="17" spans="2:14" s="273" customFormat="1" ht="12" customHeight="1">
      <c r="B17" s="263" t="s">
        <v>337</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354</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355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24</v>
      </c>
      <c r="B1" s="445" t="s">
        <v>356</v>
      </c>
      <c r="C1" s="446"/>
      <c r="D1" s="446"/>
    </row>
    <row r="3" spans="1:6" ht="41.25" customHeight="1">
      <c r="B3" s="308" t="s">
        <v>357</v>
      </c>
      <c r="C3" s="308" t="s">
        <v>358</v>
      </c>
      <c r="D3" s="308" t="s">
        <v>359</v>
      </c>
    </row>
    <row r="4" spans="1:6" ht="293.25" customHeight="1">
      <c r="B4" s="447" t="s">
        <v>360</v>
      </c>
      <c r="C4" s="310" t="s">
        <v>361</v>
      </c>
      <c r="D4" s="311" t="s">
        <v>362</v>
      </c>
    </row>
    <row r="5" spans="1:6" ht="140.25">
      <c r="B5" s="447"/>
      <c r="C5" s="312" t="s">
        <v>363</v>
      </c>
      <c r="D5" s="313" t="s">
        <v>364</v>
      </c>
    </row>
    <row r="6" spans="1:6" ht="29.25" customHeight="1">
      <c r="B6" s="447"/>
      <c r="C6" s="314" t="s">
        <v>365</v>
      </c>
      <c r="D6" s="315" t="s">
        <v>366</v>
      </c>
    </row>
    <row r="7" spans="1:6" ht="89.25">
      <c r="B7" s="447"/>
      <c r="C7" s="312" t="s">
        <v>367</v>
      </c>
      <c r="D7" s="313" t="s">
        <v>368</v>
      </c>
    </row>
    <row r="8" spans="1:6" ht="91.5" customHeight="1">
      <c r="B8" s="447"/>
      <c r="C8" s="310" t="s">
        <v>369</v>
      </c>
      <c r="D8" s="311" t="s">
        <v>370</v>
      </c>
    </row>
    <row r="9" spans="1:6" ht="38.25">
      <c r="B9" s="447"/>
      <c r="C9" s="312" t="s">
        <v>371</v>
      </c>
      <c r="D9" s="313" t="s">
        <v>372</v>
      </c>
      <c r="E9" s="316"/>
      <c r="F9" s="316"/>
    </row>
    <row r="10" spans="1:6" ht="27.75" customHeight="1">
      <c r="B10" s="447"/>
      <c r="C10" s="310" t="s">
        <v>373</v>
      </c>
      <c r="D10" s="311" t="s">
        <v>374</v>
      </c>
    </row>
    <row r="11" spans="1:6" ht="25.5">
      <c r="B11" s="447"/>
      <c r="C11" s="312" t="s">
        <v>375</v>
      </c>
      <c r="D11" s="313" t="s">
        <v>376</v>
      </c>
    </row>
    <row r="12" spans="1:6">
      <c r="B12" s="447"/>
      <c r="C12" s="310" t="s">
        <v>377</v>
      </c>
      <c r="D12" s="311" t="s">
        <v>378</v>
      </c>
    </row>
    <row r="13" spans="1:6" ht="25.5">
      <c r="B13" s="447"/>
      <c r="C13" s="312" t="s">
        <v>379</v>
      </c>
      <c r="D13" s="313" t="s">
        <v>380</v>
      </c>
    </row>
    <row r="14" spans="1:6">
      <c r="B14" s="447"/>
      <c r="C14" s="310" t="s">
        <v>381</v>
      </c>
      <c r="D14" s="311" t="s">
        <v>382</v>
      </c>
    </row>
    <row r="15" spans="1:6" ht="38.25">
      <c r="B15" s="447"/>
      <c r="C15" s="312" t="s">
        <v>383</v>
      </c>
      <c r="D15" s="313" t="s">
        <v>384</v>
      </c>
    </row>
    <row r="16" spans="1:6" ht="191.25">
      <c r="B16" s="447"/>
      <c r="C16" s="317" t="s">
        <v>385</v>
      </c>
      <c r="D16" s="311" t="s">
        <v>386</v>
      </c>
    </row>
    <row r="17" spans="2:6" ht="52.15" customHeight="1">
      <c r="B17" s="447"/>
      <c r="C17" s="312" t="s">
        <v>387</v>
      </c>
      <c r="D17" s="313" t="s">
        <v>388</v>
      </c>
    </row>
    <row r="18" spans="2:6" ht="35.450000000000003" customHeight="1">
      <c r="B18" s="447"/>
      <c r="C18" s="310" t="s">
        <v>389</v>
      </c>
      <c r="D18" s="311" t="s">
        <v>390</v>
      </c>
    </row>
    <row r="19" spans="2:6" ht="42.6" customHeight="1">
      <c r="B19" s="447"/>
      <c r="C19" s="312" t="s">
        <v>391</v>
      </c>
      <c r="D19" s="313" t="s">
        <v>392</v>
      </c>
    </row>
    <row r="20" spans="2:6" ht="38.25">
      <c r="B20" s="448" t="s">
        <v>393</v>
      </c>
      <c r="C20" s="317" t="s">
        <v>394</v>
      </c>
      <c r="D20" s="311" t="s">
        <v>395</v>
      </c>
    </row>
    <row r="21" spans="2:6" ht="54.75" customHeight="1">
      <c r="B21" s="448"/>
      <c r="C21" s="449" t="s">
        <v>396</v>
      </c>
      <c r="D21" s="313" t="s">
        <v>397</v>
      </c>
      <c r="E21" s="316"/>
      <c r="F21" s="316"/>
    </row>
    <row r="22" spans="2:6" ht="54" customHeight="1">
      <c r="B22" s="448"/>
      <c r="C22" s="449"/>
      <c r="D22" s="313" t="s">
        <v>398</v>
      </c>
      <c r="E22" s="316"/>
      <c r="F22" s="316"/>
    </row>
    <row r="23" spans="2:6" ht="48" customHeight="1">
      <c r="B23" s="448"/>
      <c r="C23" s="450" t="s">
        <v>399</v>
      </c>
      <c r="D23" s="311" t="s">
        <v>400</v>
      </c>
      <c r="E23" s="316"/>
      <c r="F23" s="316"/>
    </row>
    <row r="24" spans="2:6" ht="51">
      <c r="B24" s="448"/>
      <c r="C24" s="450"/>
      <c r="D24" s="311" t="s">
        <v>401</v>
      </c>
      <c r="E24" s="316"/>
      <c r="F24" s="316"/>
    </row>
    <row r="25" spans="2:6" ht="51">
      <c r="B25" s="448"/>
      <c r="C25" s="449" t="s">
        <v>402</v>
      </c>
      <c r="D25" s="313" t="s">
        <v>403</v>
      </c>
      <c r="E25" s="316"/>
      <c r="F25" s="316"/>
    </row>
    <row r="26" spans="2:6" ht="44.25" customHeight="1">
      <c r="B26" s="448"/>
      <c r="C26" s="449"/>
      <c r="D26" s="313" t="s">
        <v>404</v>
      </c>
      <c r="E26" s="316"/>
      <c r="F26" s="316"/>
    </row>
    <row r="27" spans="2:6" ht="51">
      <c r="B27" s="448"/>
      <c r="C27" s="317" t="s">
        <v>405</v>
      </c>
      <c r="D27" s="311" t="s">
        <v>406</v>
      </c>
    </row>
    <row r="28" spans="2:6" ht="25.5">
      <c r="B28" s="448"/>
      <c r="C28" s="312" t="s">
        <v>407</v>
      </c>
      <c r="D28" s="313" t="s">
        <v>408</v>
      </c>
    </row>
    <row r="29" spans="2:6">
      <c r="B29" s="448"/>
      <c r="C29" s="317" t="s">
        <v>409</v>
      </c>
      <c r="D29" s="311" t="s">
        <v>410</v>
      </c>
    </row>
    <row r="30" spans="2:6" ht="38.25">
      <c r="B30" s="448"/>
      <c r="C30" s="312" t="s">
        <v>411</v>
      </c>
      <c r="D30" s="313" t="s">
        <v>412</v>
      </c>
    </row>
    <row r="31" spans="2:6" ht="21" customHeight="1">
      <c r="B31" s="448"/>
      <c r="C31" s="317" t="s">
        <v>413</v>
      </c>
      <c r="D31" s="311" t="s">
        <v>414</v>
      </c>
    </row>
    <row r="32" spans="2:6" ht="63.75">
      <c r="B32" s="448"/>
      <c r="C32" s="312" t="s">
        <v>415</v>
      </c>
      <c r="D32" s="313" t="s">
        <v>416</v>
      </c>
    </row>
    <row r="33" spans="2:6" ht="38.25">
      <c r="B33" s="448"/>
      <c r="C33" s="317" t="s">
        <v>379</v>
      </c>
      <c r="D33" s="311" t="s">
        <v>417</v>
      </c>
    </row>
    <row r="34" spans="2:6" ht="25.5">
      <c r="B34" s="448"/>
      <c r="C34" s="312" t="s">
        <v>418</v>
      </c>
      <c r="D34" s="313" t="s">
        <v>419</v>
      </c>
    </row>
    <row r="35" spans="2:6">
      <c r="B35" s="447" t="s">
        <v>420</v>
      </c>
      <c r="C35" s="317" t="s">
        <v>421</v>
      </c>
      <c r="D35" s="311" t="s">
        <v>422</v>
      </c>
    </row>
    <row r="36" spans="2:6" ht="63.75">
      <c r="B36" s="447"/>
      <c r="C36" s="312" t="s">
        <v>423</v>
      </c>
      <c r="D36" s="313" t="s">
        <v>424</v>
      </c>
    </row>
    <row r="37" spans="2:6" ht="102">
      <c r="B37" s="447"/>
      <c r="C37" s="317" t="s">
        <v>425</v>
      </c>
      <c r="D37" s="311" t="s">
        <v>426</v>
      </c>
    </row>
    <row r="38" spans="2:6" ht="63.75">
      <c r="B38" s="447"/>
      <c r="C38" s="312" t="s">
        <v>427</v>
      </c>
      <c r="D38" s="313" t="s">
        <v>428</v>
      </c>
    </row>
    <row r="39" spans="2:6" ht="153">
      <c r="B39" s="447"/>
      <c r="C39" s="317" t="s">
        <v>429</v>
      </c>
      <c r="D39" s="311" t="s">
        <v>430</v>
      </c>
    </row>
    <row r="40" spans="2:6" ht="25.5">
      <c r="B40" s="447"/>
      <c r="C40" s="312" t="s">
        <v>431</v>
      </c>
      <c r="D40" s="313" t="s">
        <v>432</v>
      </c>
    </row>
    <row r="41" spans="2:6" ht="166.5" customHeight="1">
      <c r="B41" s="447"/>
      <c r="C41" s="317" t="s">
        <v>433</v>
      </c>
      <c r="D41" s="311" t="s">
        <v>434</v>
      </c>
      <c r="E41" s="316"/>
      <c r="F41" s="316"/>
    </row>
    <row r="42" spans="2:6" ht="25.5">
      <c r="B42" s="447"/>
      <c r="C42" s="312" t="s">
        <v>435</v>
      </c>
      <c r="D42" s="313" t="s">
        <v>436</v>
      </c>
      <c r="E42" s="316"/>
      <c r="F42" s="316"/>
    </row>
    <row r="43" spans="2:6" ht="89.25">
      <c r="B43" s="447"/>
      <c r="C43" s="317" t="s">
        <v>437</v>
      </c>
      <c r="D43" s="311" t="s">
        <v>438</v>
      </c>
      <c r="E43" s="316"/>
      <c r="F43" s="316"/>
    </row>
    <row r="44" spans="2:6" ht="76.5">
      <c r="B44" s="447"/>
      <c r="C44" s="312" t="s">
        <v>439</v>
      </c>
      <c r="D44" s="313" t="s">
        <v>440</v>
      </c>
    </row>
    <row r="45" spans="2:6" ht="63.75">
      <c r="B45" s="448" t="s">
        <v>441</v>
      </c>
      <c r="C45" s="314" t="s">
        <v>442</v>
      </c>
      <c r="D45" s="315" t="s">
        <v>443</v>
      </c>
    </row>
    <row r="46" spans="2:6" ht="27" customHeight="1">
      <c r="B46" s="448"/>
      <c r="C46" s="312" t="s">
        <v>367</v>
      </c>
      <c r="D46" s="313" t="s">
        <v>444</v>
      </c>
    </row>
    <row r="47" spans="2:6" ht="45" customHeight="1">
      <c r="B47" s="448"/>
      <c r="C47" s="317" t="s">
        <v>445</v>
      </c>
      <c r="D47" s="311" t="s">
        <v>446</v>
      </c>
    </row>
    <row r="48" spans="2:6" ht="76.5">
      <c r="B48" s="448"/>
      <c r="C48" s="312" t="s">
        <v>447</v>
      </c>
      <c r="D48" s="313" t="s">
        <v>448</v>
      </c>
      <c r="E48" s="316"/>
      <c r="F48" s="316"/>
    </row>
    <row r="49" spans="2:6" ht="25.5">
      <c r="B49" s="448"/>
      <c r="C49" s="317" t="s">
        <v>449</v>
      </c>
      <c r="D49" s="311" t="s">
        <v>450</v>
      </c>
    </row>
    <row r="50" spans="2:6" ht="38.25">
      <c r="B50" s="448"/>
      <c r="C50" s="312" t="s">
        <v>365</v>
      </c>
      <c r="D50" s="313" t="s">
        <v>451</v>
      </c>
    </row>
    <row r="51" spans="2:6" ht="153">
      <c r="B51" s="447" t="s">
        <v>452</v>
      </c>
      <c r="C51" s="317" t="s">
        <v>453</v>
      </c>
      <c r="D51" s="311" t="s">
        <v>454</v>
      </c>
    </row>
    <row r="52" spans="2:6" ht="45" customHeight="1">
      <c r="B52" s="447"/>
      <c r="C52" s="312" t="s">
        <v>371</v>
      </c>
      <c r="D52" s="313" t="s">
        <v>444</v>
      </c>
    </row>
    <row r="53" spans="2:6" ht="60.75" customHeight="1">
      <c r="B53" s="447"/>
      <c r="C53" s="317" t="s">
        <v>455</v>
      </c>
      <c r="D53" s="311" t="s">
        <v>456</v>
      </c>
      <c r="E53" s="316"/>
      <c r="F53" s="316"/>
    </row>
    <row r="54" spans="2:6" ht="63.75" customHeight="1">
      <c r="B54" s="447"/>
      <c r="C54" s="312" t="s">
        <v>457</v>
      </c>
      <c r="D54" s="313" t="s">
        <v>458</v>
      </c>
      <c r="E54" s="316"/>
      <c r="F54" s="316"/>
    </row>
    <row r="55" spans="2:6" ht="20.25" customHeight="1">
      <c r="B55" s="448" t="s">
        <v>459</v>
      </c>
      <c r="C55" s="317" t="s">
        <v>460</v>
      </c>
      <c r="D55" s="311" t="s">
        <v>461</v>
      </c>
    </row>
    <row r="56" spans="2:6" ht="25.5">
      <c r="B56" s="448"/>
      <c r="C56" s="312" t="s">
        <v>462</v>
      </c>
      <c r="D56" s="313" t="s">
        <v>463</v>
      </c>
    </row>
    <row r="57" spans="2:6" ht="38.25">
      <c r="B57" s="448"/>
      <c r="C57" s="317" t="s">
        <v>464</v>
      </c>
      <c r="D57" s="311" t="s">
        <v>465</v>
      </c>
    </row>
    <row r="58" spans="2:6" ht="38.25">
      <c r="B58" s="448"/>
      <c r="C58" s="312" t="s">
        <v>466</v>
      </c>
      <c r="D58" s="313" t="s">
        <v>467</v>
      </c>
    </row>
    <row r="59" spans="2:6" ht="25.5">
      <c r="B59" s="448"/>
      <c r="C59" s="317" t="s">
        <v>468</v>
      </c>
      <c r="D59" s="311" t="s">
        <v>469</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Contents'!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24</v>
      </c>
    </row>
    <row r="2" spans="1:8">
      <c r="B2" s="395" t="s">
        <v>34</v>
      </c>
      <c r="C2" s="395"/>
      <c r="D2" s="395"/>
      <c r="E2" s="395"/>
      <c r="F2" s="395"/>
      <c r="G2" s="395"/>
      <c r="H2" s="162"/>
    </row>
    <row r="3" spans="1:8" ht="15.75" thickBot="1">
      <c r="B3" s="396" t="s">
        <v>35</v>
      </c>
      <c r="C3" s="396"/>
      <c r="D3" s="396"/>
      <c r="E3" s="396"/>
      <c r="F3" s="396"/>
      <c r="G3" s="396"/>
      <c r="H3" s="162"/>
    </row>
    <row r="4" spans="1:8" ht="25.5" customHeight="1" thickBot="1">
      <c r="B4" s="217"/>
      <c r="C4" s="176" t="s">
        <v>36</v>
      </c>
      <c r="D4" s="176" t="s">
        <v>37</v>
      </c>
      <c r="E4" s="176" t="s">
        <v>37</v>
      </c>
      <c r="F4" s="176" t="s">
        <v>38</v>
      </c>
      <c r="G4" s="176" t="s">
        <v>39</v>
      </c>
    </row>
    <row r="5" spans="1:8" ht="20.100000000000001" customHeight="1" thickBot="1">
      <c r="B5" s="218"/>
      <c r="C5" s="218"/>
      <c r="D5" s="219" t="s">
        <v>40</v>
      </c>
      <c r="E5" s="397" t="s">
        <v>41</v>
      </c>
      <c r="F5" s="397"/>
      <c r="G5" s="397"/>
    </row>
    <row r="6" spans="1:8" ht="20.100000000000001" customHeight="1" thickBot="1">
      <c r="B6" s="163" t="s">
        <v>42</v>
      </c>
      <c r="C6" s="164" t="s">
        <v>43</v>
      </c>
      <c r="D6" s="164">
        <v>98.8</v>
      </c>
      <c r="E6" s="164">
        <v>-10.8</v>
      </c>
      <c r="F6" s="164">
        <v>6.5</v>
      </c>
      <c r="G6" s="164">
        <v>7</v>
      </c>
    </row>
    <row r="7" spans="1:8" ht="20.100000000000001" customHeight="1" thickTop="1" thickBot="1">
      <c r="B7" s="165" t="s">
        <v>44</v>
      </c>
      <c r="C7" s="166"/>
      <c r="D7" s="167">
        <v>1182</v>
      </c>
      <c r="E7" s="166">
        <v>0.6</v>
      </c>
      <c r="F7" s="166">
        <v>1.1000000000000001</v>
      </c>
      <c r="G7" s="166">
        <v>1.5</v>
      </c>
    </row>
    <row r="8" spans="1:8" ht="20.100000000000001" customHeight="1" thickTop="1" thickBot="1">
      <c r="B8" s="220" t="s">
        <v>45</v>
      </c>
      <c r="C8" s="168"/>
      <c r="D8" s="168"/>
      <c r="E8" s="168"/>
      <c r="F8" s="168"/>
      <c r="G8" s="168"/>
      <c r="H8" s="162"/>
    </row>
    <row r="9" spans="1:8" ht="20.100000000000001" customHeight="1" thickTop="1" thickBot="1">
      <c r="B9" s="158" t="s">
        <v>46</v>
      </c>
      <c r="C9" s="166"/>
      <c r="D9" s="166"/>
      <c r="E9" s="166">
        <v>0.1</v>
      </c>
      <c r="F9" s="166">
        <v>0.3</v>
      </c>
      <c r="G9" s="166">
        <v>0.3</v>
      </c>
      <c r="H9" s="162"/>
    </row>
    <row r="10" spans="1:8" ht="20.100000000000001" customHeight="1" thickBot="1">
      <c r="B10" s="159" t="s">
        <v>47</v>
      </c>
      <c r="C10" s="168"/>
      <c r="D10" s="168"/>
      <c r="E10" s="168">
        <v>0.2</v>
      </c>
      <c r="F10" s="168">
        <v>0.2</v>
      </c>
      <c r="G10" s="168">
        <v>0.4</v>
      </c>
      <c r="H10" s="162"/>
    </row>
    <row r="11" spans="1:8" ht="20.100000000000001" customHeight="1" thickBot="1">
      <c r="B11" s="158" t="s">
        <v>48</v>
      </c>
      <c r="C11" s="166"/>
      <c r="D11" s="166"/>
      <c r="E11" s="166">
        <v>0.2</v>
      </c>
      <c r="F11" s="166">
        <v>0.6</v>
      </c>
      <c r="G11" s="166">
        <v>0.7</v>
      </c>
      <c r="H11" s="162"/>
    </row>
    <row r="12" spans="1:8" ht="20.100000000000001" customHeight="1" thickBot="1">
      <c r="B12" s="163" t="s">
        <v>49</v>
      </c>
      <c r="C12" s="164" t="s">
        <v>43</v>
      </c>
      <c r="D12" s="389">
        <v>1121.9000000000001</v>
      </c>
      <c r="E12" s="164">
        <v>-9.8000000000000007</v>
      </c>
      <c r="F12" s="164">
        <v>7.8</v>
      </c>
      <c r="G12" s="164">
        <v>8.6</v>
      </c>
      <c r="H12" s="162"/>
    </row>
    <row r="13" spans="1:8" ht="20.100000000000001" customHeight="1" thickTop="1" thickBot="1">
      <c r="B13" s="398" t="s">
        <v>50</v>
      </c>
      <c r="C13" s="398"/>
      <c r="D13" s="398"/>
      <c r="E13" s="398"/>
      <c r="F13" s="398"/>
      <c r="G13" s="398"/>
      <c r="H13" s="162"/>
    </row>
    <row r="14" spans="1:8" ht="20.100000000000001" customHeight="1" thickTop="1" thickBot="1">
      <c r="B14" s="163" t="s">
        <v>51</v>
      </c>
      <c r="C14" s="164" t="s">
        <v>52</v>
      </c>
      <c r="D14" s="164">
        <v>95.6</v>
      </c>
      <c r="E14" s="164">
        <v>-12</v>
      </c>
      <c r="F14" s="164">
        <v>8</v>
      </c>
      <c r="G14" s="164">
        <v>6.9</v>
      </c>
      <c r="H14" s="162"/>
    </row>
    <row r="15" spans="1:8" ht="20.100000000000001" customHeight="1" thickTop="1" thickBot="1">
      <c r="B15" s="169" t="s">
        <v>53</v>
      </c>
      <c r="C15" s="166" t="s">
        <v>52</v>
      </c>
      <c r="D15" s="166">
        <v>109.9</v>
      </c>
      <c r="E15" s="166">
        <v>3.3</v>
      </c>
      <c r="F15" s="166">
        <v>2.5</v>
      </c>
      <c r="G15" s="166">
        <v>1.5</v>
      </c>
      <c r="H15" s="162"/>
    </row>
    <row r="16" spans="1:8" ht="20.100000000000001" customHeight="1" thickTop="1" thickBot="1">
      <c r="B16" s="163" t="s">
        <v>54</v>
      </c>
      <c r="C16" s="164" t="s">
        <v>55</v>
      </c>
      <c r="D16" s="164">
        <v>109.9</v>
      </c>
      <c r="E16" s="164">
        <v>-9.5</v>
      </c>
      <c r="F16" s="164">
        <v>7.2</v>
      </c>
      <c r="G16" s="164">
        <v>12.3</v>
      </c>
      <c r="H16" s="162"/>
    </row>
    <row r="17" spans="2:8" ht="20.100000000000001" customHeight="1" thickTop="1" thickBot="1">
      <c r="B17" s="169" t="s">
        <v>56</v>
      </c>
      <c r="C17" s="166" t="s">
        <v>57</v>
      </c>
      <c r="D17" s="166">
        <v>-0.5</v>
      </c>
      <c r="E17" s="166">
        <v>-0.5</v>
      </c>
      <c r="F17" s="166">
        <v>0</v>
      </c>
      <c r="G17" s="166">
        <v>0</v>
      </c>
      <c r="H17" s="162"/>
    </row>
    <row r="18" spans="2:8" ht="20.100000000000001" customHeight="1" thickTop="1" thickBot="1">
      <c r="B18" s="163" t="s">
        <v>58</v>
      </c>
      <c r="C18" s="164" t="s">
        <v>59</v>
      </c>
      <c r="D18" s="164">
        <v>92.5</v>
      </c>
      <c r="E18" s="164">
        <v>-20.100000000000001</v>
      </c>
      <c r="F18" s="164">
        <v>10</v>
      </c>
      <c r="G18" s="164">
        <v>10.3</v>
      </c>
      <c r="H18" s="162"/>
    </row>
    <row r="19" spans="2:8" ht="20.100000000000001" customHeight="1" thickTop="1" thickBot="1">
      <c r="B19" s="169" t="s">
        <v>60</v>
      </c>
      <c r="C19" s="166" t="s">
        <v>61</v>
      </c>
      <c r="D19" s="166">
        <v>97.8</v>
      </c>
      <c r="E19" s="166">
        <v>-15.2</v>
      </c>
      <c r="F19" s="166">
        <v>10.3</v>
      </c>
      <c r="G19" s="166">
        <v>10</v>
      </c>
      <c r="H19" s="162"/>
    </row>
    <row r="20" spans="2:8" ht="20.100000000000001" customHeight="1" thickTop="1" thickBot="1">
      <c r="B20" s="398" t="s">
        <v>62</v>
      </c>
      <c r="C20" s="398"/>
      <c r="D20" s="398"/>
      <c r="E20" s="398"/>
      <c r="F20" s="398"/>
      <c r="G20" s="398"/>
      <c r="H20" s="162"/>
    </row>
    <row r="21" spans="2:8" ht="20.100000000000001" customHeight="1" thickTop="1" thickBot="1">
      <c r="B21" s="163" t="s">
        <v>63</v>
      </c>
      <c r="C21" s="164"/>
      <c r="D21" s="164"/>
      <c r="E21" s="164">
        <v>-8.6</v>
      </c>
      <c r="F21" s="164">
        <v>6.5</v>
      </c>
      <c r="G21" s="164">
        <v>6.7</v>
      </c>
      <c r="H21" s="162"/>
    </row>
    <row r="22" spans="2:8" ht="20.100000000000001" customHeight="1" thickTop="1" thickBot="1">
      <c r="B22" s="169" t="s">
        <v>64</v>
      </c>
      <c r="C22" s="166" t="s">
        <v>57</v>
      </c>
      <c r="D22" s="166"/>
      <c r="E22" s="166">
        <v>-58.3</v>
      </c>
      <c r="F22" s="166">
        <v>0</v>
      </c>
      <c r="G22" s="166">
        <v>0</v>
      </c>
      <c r="H22" s="162"/>
    </row>
    <row r="23" spans="2:8" ht="20.100000000000001" customHeight="1" thickTop="1" thickBot="1">
      <c r="B23" s="170" t="s">
        <v>65</v>
      </c>
      <c r="C23" s="171" t="s">
        <v>66</v>
      </c>
      <c r="D23" s="171"/>
      <c r="E23" s="171">
        <v>-2.2000000000000002</v>
      </c>
      <c r="F23" s="171">
        <v>0.1</v>
      </c>
      <c r="G23" s="171">
        <v>0.2</v>
      </c>
    </row>
    <row r="24" spans="2:8" ht="18" customHeight="1" thickTop="1" thickBot="1">
      <c r="B24" s="156" t="s">
        <v>67</v>
      </c>
      <c r="C24" s="160"/>
      <c r="D24" s="160"/>
      <c r="E24" s="160"/>
      <c r="F24" s="160"/>
      <c r="G24" s="160"/>
    </row>
    <row r="25" spans="2:8" ht="17.25" customHeight="1">
      <c r="B25" s="174" t="s">
        <v>68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1.42578125" customWidth="1"/>
    <col min="3" max="3" width="9.7109375" style="161" customWidth="1"/>
    <col min="4" max="7" width="15.7109375" customWidth="1"/>
  </cols>
  <sheetData>
    <row r="1" spans="1:7">
      <c r="A1" s="390" t="s">
        <v>24</v>
      </c>
    </row>
    <row r="2" spans="1:7">
      <c r="B2" s="402" t="s">
        <v>69</v>
      </c>
      <c r="C2" s="402"/>
      <c r="D2" s="402"/>
      <c r="E2" s="402"/>
      <c r="F2" s="402"/>
      <c r="G2" s="402"/>
    </row>
    <row r="3" spans="1:7" ht="4.5" customHeight="1" thickBot="1">
      <c r="B3" s="175"/>
      <c r="C3" s="175"/>
      <c r="D3" s="175"/>
      <c r="E3" s="175"/>
      <c r="F3" s="175"/>
      <c r="G3" s="175"/>
    </row>
    <row r="4" spans="1:7" ht="25.5" customHeight="1" thickBot="1">
      <c r="B4" s="180"/>
      <c r="C4" s="176" t="s">
        <v>36</v>
      </c>
      <c r="D4" s="183">
        <v>2020</v>
      </c>
      <c r="E4" s="176">
        <v>2020</v>
      </c>
      <c r="F4" s="176">
        <v>2021</v>
      </c>
      <c r="G4" s="176">
        <v>2022</v>
      </c>
    </row>
    <row r="5" spans="1:7" ht="20.100000000000001" customHeight="1">
      <c r="B5" s="179"/>
      <c r="C5" s="186"/>
      <c r="D5" s="191" t="s">
        <v>40</v>
      </c>
      <c r="E5" s="399" t="s">
        <v>70</v>
      </c>
      <c r="F5" s="400"/>
      <c r="G5" s="401"/>
    </row>
    <row r="6" spans="1:7" ht="20.100000000000001" customHeight="1" thickBot="1">
      <c r="B6" s="177" t="s">
        <v>71</v>
      </c>
      <c r="C6" s="187"/>
      <c r="D6" s="178">
        <v>16973</v>
      </c>
      <c r="E6" s="193">
        <v>-7.6</v>
      </c>
      <c r="F6" s="197">
        <v>4</v>
      </c>
      <c r="G6" s="201">
        <v>2.7</v>
      </c>
    </row>
    <row r="7" spans="1:7" ht="20.100000000000001" customHeight="1" thickBot="1">
      <c r="B7" s="181" t="s">
        <v>484</v>
      </c>
      <c r="C7" s="164"/>
      <c r="D7" s="184" t="s">
        <v>72</v>
      </c>
      <c r="E7" s="194">
        <v>15.5</v>
      </c>
      <c r="F7" s="198">
        <v>15.2</v>
      </c>
      <c r="G7" s="202">
        <v>14.1</v>
      </c>
    </row>
    <row r="8" spans="1:7" ht="20.100000000000001" customHeight="1" thickTop="1" thickBot="1">
      <c r="B8" s="182" t="s">
        <v>73</v>
      </c>
      <c r="C8" s="166"/>
      <c r="D8" s="185">
        <v>62.7</v>
      </c>
      <c r="E8" s="195">
        <v>-3.5</v>
      </c>
      <c r="F8" s="199">
        <v>2.4</v>
      </c>
      <c r="G8" s="203">
        <v>4.2</v>
      </c>
    </row>
    <row r="9" spans="1:7" ht="20.100000000000001" customHeight="1" thickTop="1" thickBot="1">
      <c r="B9" s="181" t="s">
        <v>485</v>
      </c>
      <c r="C9" s="164" t="s">
        <v>74</v>
      </c>
      <c r="D9" s="184">
        <v>543.9</v>
      </c>
      <c r="E9" s="194">
        <v>-5.6</v>
      </c>
      <c r="F9" s="198">
        <v>4.4000000000000004</v>
      </c>
      <c r="G9" s="202">
        <v>3.8</v>
      </c>
    </row>
    <row r="10" spans="1:7" ht="20.100000000000001" customHeight="1" thickTop="1" thickBot="1">
      <c r="B10" s="188" t="s">
        <v>75</v>
      </c>
      <c r="C10" s="189"/>
      <c r="D10" s="192">
        <v>37.200000000000003</v>
      </c>
      <c r="E10" s="196">
        <v>1.3</v>
      </c>
      <c r="F10" s="200">
        <v>0.9</v>
      </c>
      <c r="G10" s="204">
        <v>1.5</v>
      </c>
    </row>
    <row r="11" spans="1:7" ht="15.75" customHeight="1" thickTop="1">
      <c r="B11" s="156" t="s">
        <v>76</v>
      </c>
      <c r="C11" s="190"/>
      <c r="D11" s="160"/>
      <c r="E11" s="160"/>
      <c r="F11" s="160"/>
      <c r="G11" s="160"/>
    </row>
    <row r="12" spans="1:7">
      <c r="B12" s="172" t="s">
        <v>77</v>
      </c>
    </row>
    <row r="13" spans="1:7">
      <c r="B13" s="172" t="s">
        <v>68</v>
      </c>
    </row>
  </sheetData>
  <mergeCells count="2">
    <mergeCell ref="E5:G5"/>
    <mergeCell ref="B2:G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24</v>
      </c>
    </row>
    <row r="2" spans="1:6">
      <c r="B2" s="402" t="s">
        <v>78</v>
      </c>
      <c r="C2" s="402"/>
      <c r="D2" s="402"/>
      <c r="E2" s="402"/>
      <c r="F2" s="402"/>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40</v>
      </c>
      <c r="D5" s="403" t="s">
        <v>70</v>
      </c>
      <c r="E5" s="403"/>
      <c r="F5" s="403"/>
    </row>
    <row r="6" spans="1:6" ht="20.100000000000001" customHeight="1" thickBot="1">
      <c r="B6" s="207" t="s">
        <v>79</v>
      </c>
      <c r="C6" s="208">
        <v>105.4</v>
      </c>
      <c r="D6" s="208">
        <v>1.1000000000000001</v>
      </c>
      <c r="E6" s="208">
        <v>1.2</v>
      </c>
      <c r="F6" s="208">
        <v>1.5</v>
      </c>
    </row>
    <row r="7" spans="1:6" ht="20.100000000000001" customHeight="1" thickTop="1" thickBot="1">
      <c r="B7" s="209" t="s">
        <v>80</v>
      </c>
      <c r="C7" s="210">
        <v>104.2</v>
      </c>
      <c r="D7" s="210">
        <v>0</v>
      </c>
      <c r="E7" s="210">
        <v>1.9</v>
      </c>
      <c r="F7" s="210">
        <v>1.3</v>
      </c>
    </row>
    <row r="8" spans="1:6" ht="20.100000000000001" customHeight="1" thickTop="1" thickBot="1">
      <c r="B8" s="207" t="s">
        <v>81</v>
      </c>
      <c r="C8" s="208">
        <v>106.3</v>
      </c>
      <c r="D8" s="208">
        <v>1.3</v>
      </c>
      <c r="E8" s="208">
        <v>0.9</v>
      </c>
      <c r="F8" s="208">
        <v>1.1000000000000001</v>
      </c>
    </row>
    <row r="9" spans="1:6" ht="20.100000000000001" customHeight="1" thickTop="1" thickBot="1">
      <c r="B9" s="209" t="s">
        <v>486</v>
      </c>
      <c r="C9" s="210">
        <v>106.7</v>
      </c>
      <c r="D9" s="210">
        <v>0.7</v>
      </c>
      <c r="E9" s="210">
        <v>0.2</v>
      </c>
      <c r="F9" s="210">
        <v>1.8</v>
      </c>
    </row>
    <row r="10" spans="1:6" ht="20.100000000000001" customHeight="1" thickTop="1" thickBot="1">
      <c r="B10" s="207" t="s">
        <v>82</v>
      </c>
      <c r="C10" s="208">
        <v>102.4</v>
      </c>
      <c r="D10" s="208">
        <v>-1.1000000000000001</v>
      </c>
      <c r="E10" s="208">
        <v>2.7</v>
      </c>
      <c r="F10" s="208">
        <v>1.6</v>
      </c>
    </row>
    <row r="11" spans="1:6" ht="20.100000000000001" customHeight="1" thickTop="1" thickBot="1">
      <c r="B11" s="213" t="s">
        <v>83</v>
      </c>
      <c r="C11" s="214">
        <v>101.5</v>
      </c>
      <c r="D11" s="214">
        <v>-3.2</v>
      </c>
      <c r="E11" s="214">
        <v>3</v>
      </c>
      <c r="F11" s="214">
        <v>1.2</v>
      </c>
    </row>
    <row r="12" spans="1:6" ht="15.75" thickTop="1">
      <c r="B12" s="215" t="s">
        <v>84</v>
      </c>
      <c r="C12" s="216"/>
      <c r="D12" s="216"/>
      <c r="E12" s="216"/>
      <c r="F12" s="216"/>
    </row>
    <row r="13" spans="1:6">
      <c r="B13" s="172" t="s">
        <v>68</v>
      </c>
      <c r="C13" s="162"/>
      <c r="D13" s="162"/>
      <c r="E13" s="162"/>
      <c r="F13" s="162"/>
    </row>
    <row r="14" spans="1:6">
      <c r="C14" s="162"/>
      <c r="D14" s="162"/>
      <c r="E14" s="162"/>
      <c r="F14" s="162"/>
    </row>
    <row r="15" spans="1:6">
      <c r="B15" s="206"/>
    </row>
  </sheetData>
  <mergeCells count="2">
    <mergeCell ref="D5:F5"/>
    <mergeCell ref="B2:F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24</v>
      </c>
    </row>
    <row r="2" spans="1:6" ht="15.75" thickBot="1">
      <c r="B2" s="405" t="s">
        <v>85</v>
      </c>
      <c r="C2" s="405"/>
      <c r="D2" s="405"/>
      <c r="E2" s="405"/>
      <c r="F2" s="405"/>
    </row>
    <row r="3" spans="1:6" ht="8.25" customHeight="1" thickTop="1" thickBot="1">
      <c r="B3" s="223"/>
      <c r="C3" s="205"/>
      <c r="D3" s="205"/>
      <c r="E3" s="205"/>
      <c r="F3" s="205"/>
    </row>
    <row r="4" spans="1:6" ht="25.5" customHeight="1" thickTop="1" thickBot="1">
      <c r="B4" s="225"/>
      <c r="C4" s="212" t="s">
        <v>36</v>
      </c>
      <c r="D4" s="212" t="s">
        <v>37</v>
      </c>
      <c r="E4" s="212" t="s">
        <v>38</v>
      </c>
      <c r="F4" s="212" t="s">
        <v>39</v>
      </c>
    </row>
    <row r="5" spans="1:6" ht="20.100000000000001" customHeight="1" thickTop="1" thickBot="1">
      <c r="B5" s="226"/>
      <c r="C5" s="229"/>
      <c r="D5" s="404" t="s">
        <v>86</v>
      </c>
      <c r="E5" s="404"/>
      <c r="F5" s="404"/>
    </row>
    <row r="6" spans="1:6" ht="20.100000000000001" customHeight="1" thickTop="1" thickBot="1">
      <c r="B6" s="227" t="s">
        <v>87</v>
      </c>
      <c r="C6" s="210" t="s">
        <v>88</v>
      </c>
      <c r="D6" s="210">
        <v>1.2</v>
      </c>
      <c r="E6" s="210">
        <v>2.1</v>
      </c>
      <c r="F6" s="210">
        <v>2.8</v>
      </c>
    </row>
    <row r="7" spans="1:6" ht="20.100000000000001" customHeight="1" thickTop="1" thickBot="1">
      <c r="B7" s="228" t="s">
        <v>89</v>
      </c>
      <c r="C7" s="208"/>
      <c r="D7" s="208">
        <v>1.5</v>
      </c>
      <c r="E7" s="208">
        <v>1.4</v>
      </c>
      <c r="F7" s="208">
        <v>1.6</v>
      </c>
    </row>
    <row r="8" spans="1:6" ht="20.100000000000001" customHeight="1" thickTop="1" thickBot="1">
      <c r="B8" s="227" t="s">
        <v>90</v>
      </c>
      <c r="C8" s="210"/>
      <c r="D8" s="210">
        <v>-0.6</v>
      </c>
      <c r="E8" s="210">
        <v>-1.1000000000000001</v>
      </c>
      <c r="F8" s="210">
        <v>-0.9</v>
      </c>
    </row>
    <row r="9" spans="1:6" ht="20.100000000000001" customHeight="1" thickTop="1" thickBot="1">
      <c r="B9" s="228" t="s">
        <v>91</v>
      </c>
      <c r="C9" s="208"/>
      <c r="D9" s="208">
        <v>0.4</v>
      </c>
      <c r="E9" s="208">
        <v>1.8</v>
      </c>
      <c r="F9" s="208">
        <v>2</v>
      </c>
    </row>
    <row r="10" spans="1:6" ht="20.100000000000001" customHeight="1" thickTop="1" thickBot="1">
      <c r="B10" s="227" t="s">
        <v>92</v>
      </c>
      <c r="C10" s="210" t="s">
        <v>88</v>
      </c>
      <c r="D10" s="210">
        <v>12.2</v>
      </c>
      <c r="E10" s="210">
        <v>10.5</v>
      </c>
      <c r="F10" s="210">
        <v>7.8</v>
      </c>
    </row>
    <row r="11" spans="1:6" ht="20.100000000000001" customHeight="1" thickTop="1" thickBot="1">
      <c r="B11" s="230" t="s">
        <v>93</v>
      </c>
      <c r="C11" s="231" t="s">
        <v>88</v>
      </c>
      <c r="D11" s="231">
        <v>-11</v>
      </c>
      <c r="E11" s="231">
        <v>-8.4</v>
      </c>
      <c r="F11" s="231">
        <v>-5</v>
      </c>
    </row>
    <row r="12" spans="1:6" ht="15.75" thickTop="1">
      <c r="B12" s="215" t="s">
        <v>94</v>
      </c>
      <c r="C12" s="232"/>
      <c r="D12" s="216"/>
      <c r="E12" s="216"/>
      <c r="F12" s="216"/>
    </row>
    <row r="13" spans="1:6">
      <c r="B13" s="172" t="s">
        <v>68</v>
      </c>
      <c r="C13" s="224"/>
      <c r="D13" s="162"/>
      <c r="E13" s="162"/>
      <c r="F13" s="162"/>
    </row>
  </sheetData>
  <mergeCells count="2">
    <mergeCell ref="D5:F5"/>
    <mergeCell ref="B2:F2"/>
  </mergeCells>
  <hyperlinks>
    <hyperlink ref="A1" location="'Contents'!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24</v>
      </c>
    </row>
    <row r="2" spans="1:7" ht="30.75" customHeight="1" thickBot="1">
      <c r="B2" s="406" t="s">
        <v>95</v>
      </c>
      <c r="C2" s="406"/>
      <c r="D2" s="406"/>
      <c r="E2" s="406"/>
      <c r="F2" s="406"/>
      <c r="G2" s="6"/>
    </row>
    <row r="3" spans="1:7" ht="24" customHeight="1" thickBot="1">
      <c r="B3" s="11" t="s">
        <v>86</v>
      </c>
      <c r="C3" s="11">
        <v>2021</v>
      </c>
      <c r="D3" s="11" t="s">
        <v>96</v>
      </c>
      <c r="E3" s="11">
        <v>2023</v>
      </c>
      <c r="F3" s="12">
        <v>2024</v>
      </c>
      <c r="G3" s="6"/>
    </row>
    <row r="4" spans="1:7" ht="24" customHeight="1" thickBot="1">
      <c r="B4" s="1" t="s">
        <v>97</v>
      </c>
      <c r="C4" s="3">
        <v>-6.3</v>
      </c>
      <c r="D4" s="3">
        <v>-3.9</v>
      </c>
      <c r="E4" s="39">
        <v>-3.1</v>
      </c>
      <c r="F4" s="40">
        <v>-2.5</v>
      </c>
      <c r="G4" s="6"/>
    </row>
    <row r="5" spans="1:7" ht="24" customHeight="1" thickBot="1">
      <c r="B5" s="2" t="s">
        <v>98</v>
      </c>
      <c r="C5" s="4">
        <v>-0.7</v>
      </c>
      <c r="D5" s="4">
        <v>-0.6</v>
      </c>
      <c r="E5" s="41">
        <v>-0.4</v>
      </c>
      <c r="F5" s="42">
        <v>-0.2</v>
      </c>
      <c r="G5" s="6"/>
    </row>
    <row r="6" spans="1:7" ht="24" customHeight="1" thickBot="1">
      <c r="B6" s="7" t="s">
        <v>99</v>
      </c>
      <c r="C6" s="8">
        <v>0</v>
      </c>
      <c r="D6" s="8">
        <v>0</v>
      </c>
      <c r="E6" s="43">
        <v>0.3</v>
      </c>
      <c r="F6" s="44">
        <v>0.3</v>
      </c>
      <c r="G6" s="6"/>
    </row>
    <row r="7" spans="1:7" ht="24" customHeight="1" thickBot="1">
      <c r="B7" s="2" t="s">
        <v>100</v>
      </c>
      <c r="C7" s="4">
        <v>-1.5</v>
      </c>
      <c r="D7" s="4">
        <v>-0.5</v>
      </c>
      <c r="E7" s="41">
        <v>-0.7</v>
      </c>
      <c r="F7" s="42">
        <v>-0.7</v>
      </c>
      <c r="G7" s="6"/>
    </row>
    <row r="8" spans="1:7" ht="24" customHeight="1" thickBot="1">
      <c r="B8" s="5" t="s">
        <v>101</v>
      </c>
      <c r="C8" s="45">
        <v>-8.4</v>
      </c>
      <c r="D8" s="45">
        <v>-5</v>
      </c>
      <c r="E8" s="46">
        <v>-4</v>
      </c>
      <c r="F8" s="47">
        <v>-3.2</v>
      </c>
      <c r="G8" s="6"/>
    </row>
    <row r="9" spans="1:7" ht="6" customHeight="1" thickBot="1">
      <c r="B9" s="233"/>
      <c r="C9" s="233"/>
      <c r="D9" s="233"/>
      <c r="E9" s="233"/>
      <c r="F9" s="234"/>
      <c r="G9" s="6"/>
    </row>
    <row r="10" spans="1:7" ht="30" customHeight="1" thickTop="1">
      <c r="B10" s="407" t="s">
        <v>102</v>
      </c>
      <c r="C10" s="408"/>
      <c r="D10" s="408"/>
      <c r="E10" s="408"/>
      <c r="F10" s="408"/>
      <c r="G10" s="6"/>
    </row>
    <row r="11" spans="1:7">
      <c r="B11" s="9" t="s">
        <v>103</v>
      </c>
      <c r="C11" s="10"/>
      <c r="G11" s="6"/>
    </row>
  </sheetData>
  <mergeCells count="2">
    <mergeCell ref="B2:F2"/>
    <mergeCell ref="B10:F10"/>
  </mergeCells>
  <hyperlinks>
    <hyperlink ref="A1" location="'Contents'!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24</v>
      </c>
    </row>
    <row r="2" spans="1:6" s="360" customFormat="1" ht="20.100000000000001" customHeight="1">
      <c r="B2" s="409" t="s">
        <v>104</v>
      </c>
      <c r="C2" s="409"/>
      <c r="D2" s="409"/>
      <c r="E2" s="409"/>
      <c r="F2" s="409"/>
    </row>
    <row r="3" spans="1:6" s="248" customFormat="1" ht="20.100000000000001" customHeight="1">
      <c r="B3" s="410" t="s">
        <v>105</v>
      </c>
      <c r="C3" s="410"/>
      <c r="D3" s="410"/>
      <c r="E3" s="410"/>
      <c r="F3" s="410"/>
    </row>
    <row r="4" spans="1:6" s="248" customFormat="1" ht="9.9499999999999993" customHeight="1" thickBot="1">
      <c r="B4" s="361"/>
      <c r="C4" s="362"/>
      <c r="D4" s="362"/>
    </row>
    <row r="5" spans="1:6" s="248" customFormat="1" ht="20.100000000000001" customHeight="1" thickBot="1">
      <c r="B5" s="242"/>
      <c r="C5" s="359" t="s">
        <v>36</v>
      </c>
      <c r="D5" s="359">
        <v>2020</v>
      </c>
      <c r="E5" s="359">
        <f>D5+1</f>
        <v>2021</v>
      </c>
      <c r="F5" s="359">
        <f>E5+1</f>
        <v>2022</v>
      </c>
    </row>
    <row r="6" spans="1:6" s="248" customFormat="1" ht="20.100000000000001" customHeight="1" thickBot="1">
      <c r="B6" s="1" t="s">
        <v>106</v>
      </c>
      <c r="C6" s="242"/>
      <c r="D6" s="289">
        <v>119.95068621718654</v>
      </c>
      <c r="E6" s="289">
        <v>119.54619819256447</v>
      </c>
      <c r="F6" s="289">
        <v>115.06974737723759</v>
      </c>
    </row>
    <row r="7" spans="1:6" s="248" customFormat="1" ht="20.100000000000001" customHeight="1" thickBot="1">
      <c r="B7" s="2" t="s">
        <v>487</v>
      </c>
      <c r="C7" s="292"/>
      <c r="D7" s="4">
        <v>24.413671338964146</v>
      </c>
      <c r="E7" s="4">
        <v>-0.40448802462208455</v>
      </c>
      <c r="F7" s="4">
        <v>-4.4764508153268814</v>
      </c>
    </row>
    <row r="8" spans="1:6" s="248" customFormat="1" ht="20.100000000000001" customHeight="1">
      <c r="B8" s="411" t="s">
        <v>107</v>
      </c>
      <c r="C8" s="412"/>
      <c r="D8" s="412"/>
      <c r="E8" s="412"/>
      <c r="F8" s="412"/>
    </row>
    <row r="9" spans="1:6" s="248" customFormat="1" ht="20.100000000000001" customHeight="1" thickBot="1">
      <c r="B9" s="1" t="s">
        <v>108</v>
      </c>
      <c r="C9" s="242"/>
      <c r="D9" s="3">
        <v>8.705840199367529</v>
      </c>
      <c r="E9" s="3">
        <v>6.2330879873122385</v>
      </c>
      <c r="F9" s="3">
        <v>2.989600404151902</v>
      </c>
    </row>
    <row r="10" spans="1:6" s="248" customFormat="1" ht="20.100000000000001" customHeight="1" thickBot="1">
      <c r="B10" s="2" t="s">
        <v>488</v>
      </c>
      <c r="C10" s="292" t="s">
        <v>109</v>
      </c>
      <c r="D10" s="4">
        <v>2.2483216690969634</v>
      </c>
      <c r="E10" s="4">
        <v>2.1204380905913207</v>
      </c>
      <c r="F10" s="4">
        <v>1.9625177409061274</v>
      </c>
    </row>
    <row r="11" spans="1:6" s="248" customFormat="1" ht="20.100000000000001" customHeight="1" thickBot="1">
      <c r="B11" s="1" t="s">
        <v>110</v>
      </c>
      <c r="C11" s="242"/>
      <c r="D11" s="3">
        <v>3.0345073924994739</v>
      </c>
      <c r="E11" s="3">
        <v>-0.11</v>
      </c>
      <c r="F11" s="3">
        <v>0</v>
      </c>
    </row>
    <row r="12" spans="1:6" s="248" customFormat="1" ht="20.100000000000001" customHeight="1" thickBot="1">
      <c r="B12" s="2" t="s">
        <v>111</v>
      </c>
      <c r="C12" s="292"/>
      <c r="D12" s="4">
        <v>2.121818490889845</v>
      </c>
      <c r="E12" s="4">
        <v>1.9051097788621865</v>
      </c>
      <c r="F12" s="4">
        <v>1.7822012284411068</v>
      </c>
    </row>
    <row r="13" spans="1:6" s="248" customFormat="1" ht="15.95" customHeight="1" thickTop="1">
      <c r="B13" s="156" t="s">
        <v>489</v>
      </c>
      <c r="C13" s="156"/>
      <c r="D13" s="156"/>
      <c r="E13" s="156"/>
      <c r="F13" s="156"/>
    </row>
    <row r="14" spans="1:6" s="248" customFormat="1" ht="15.95" customHeight="1">
      <c r="B14" s="413" t="s">
        <v>112</v>
      </c>
      <c r="C14" s="414"/>
      <c r="D14" s="414"/>
      <c r="E14" s="252"/>
      <c r="F14" s="252"/>
    </row>
    <row r="15" spans="1:6" ht="20.100000000000001" customHeight="1"/>
    <row r="16" spans="1:6" ht="20.100000000000001" customHeight="1"/>
  </sheetData>
  <mergeCells count="4">
    <mergeCell ref="B2:F2"/>
    <mergeCell ref="B3:F3"/>
    <mergeCell ref="B8:F8"/>
    <mergeCell ref="B14:D14"/>
  </mergeCells>
  <hyperlinks>
    <hyperlink ref="A1" location="'Contents'!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24</v>
      </c>
    </row>
    <row r="2" spans="1:4" ht="37.5" customHeight="1" thickBot="1">
      <c r="B2" s="395" t="s">
        <v>113</v>
      </c>
      <c r="C2" s="395"/>
      <c r="D2" s="395"/>
    </row>
    <row r="3" spans="1:4" ht="25.5" customHeight="1" thickBot="1">
      <c r="B3" s="258" t="s">
        <v>114</v>
      </c>
      <c r="C3" s="258">
        <v>2021</v>
      </c>
      <c r="D3" s="258">
        <v>2022</v>
      </c>
    </row>
    <row r="4" spans="1:4" ht="20.100000000000001" customHeight="1" thickBot="1">
      <c r="B4" s="297" t="s">
        <v>97</v>
      </c>
      <c r="C4" s="298">
        <v>-6.3</v>
      </c>
      <c r="D4" s="298">
        <v>-3.9</v>
      </c>
    </row>
    <row r="5" spans="1:4" ht="20.100000000000001" customHeight="1" thickBot="1">
      <c r="B5" s="299" t="s">
        <v>98</v>
      </c>
      <c r="C5" s="300">
        <v>-0.62118734959335864</v>
      </c>
      <c r="D5" s="300">
        <v>-0.6</v>
      </c>
    </row>
    <row r="6" spans="1:4" ht="20.100000000000001" customHeight="1" thickBot="1">
      <c r="B6" s="301" t="s">
        <v>99</v>
      </c>
      <c r="C6" s="302">
        <v>0</v>
      </c>
      <c r="D6" s="302">
        <v>-4.9966140208951904E-2</v>
      </c>
    </row>
    <row r="7" spans="1:4" ht="20.100000000000001" customHeight="1" thickBot="1">
      <c r="B7" s="299" t="s">
        <v>115</v>
      </c>
      <c r="C7" s="300">
        <v>-1.5</v>
      </c>
      <c r="D7" s="300">
        <v>-0.5</v>
      </c>
    </row>
    <row r="8" spans="1:4" ht="20.100000000000001" customHeight="1" thickBot="1">
      <c r="B8" s="258" t="s">
        <v>101</v>
      </c>
      <c r="C8" s="303">
        <v>-8.3534099593800448</v>
      </c>
      <c r="D8" s="303">
        <v>-4.9524785551081187</v>
      </c>
    </row>
    <row r="9" spans="1:4" ht="24" customHeight="1" thickBot="1">
      <c r="B9" s="304" t="s">
        <v>103</v>
      </c>
      <c r="C9" s="305"/>
    </row>
    <row r="10" spans="1:4">
      <c r="C10" s="306"/>
      <c r="D10" s="306"/>
    </row>
    <row r="21" spans="4:5">
      <c r="D21" s="307"/>
    </row>
    <row r="22" spans="4:5">
      <c r="E22" s="307"/>
    </row>
  </sheetData>
  <mergeCells count="1">
    <mergeCell ref="B2:D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97</Value>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Inglés</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7B53E763-B7C5-4169-B7A6-C84A85AC22CC}"/>
</file>

<file path=customXml/itemProps2.xml><?xml version="1.0" encoding="utf-8"?>
<ds:datastoreItem xmlns:ds="http://schemas.openxmlformats.org/officeDocument/2006/customXml" ds:itemID="{07977815-85B3-4FAA-B2CA-2FC345E79FD8}"/>
</file>

<file path=customXml/itemProps3.xml><?xml version="1.0" encoding="utf-8"?>
<ds:datastoreItem xmlns:ds="http://schemas.openxmlformats.org/officeDocument/2006/customXml" ds:itemID="{86C72685-5827-4520-A61A-21C350D8E7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Contents</vt:lpstr>
      <vt:lpstr>1.1. Basic assumptions</vt:lpstr>
      <vt:lpstr>1.2. Macroeconomic outlooks</vt:lpstr>
      <vt:lpstr>1.3. Evolution of the labour ma</vt:lpstr>
      <vt:lpstr>1.4. Evolution of prices</vt:lpstr>
      <vt:lpstr>1.5. Sectoral balances</vt:lpstr>
      <vt:lpstr>2.1 Objectives </vt:lpstr>
      <vt:lpstr>2.2 Evolution of Debt</vt:lpstr>
      <vt:lpstr>2.3 2021-22 Projections</vt:lpstr>
      <vt:lpstr>2.4 Income Expenditure Targets</vt:lpstr>
      <vt:lpstr>2.5 Table RRM</vt:lpstr>
      <vt:lpstr>2.6 Comparison with EC</vt:lpstr>
      <vt:lpstr>2.7 Budgetary Objectives</vt:lpstr>
      <vt:lpstr>2.8 Calculation of the Net Expe</vt:lpstr>
      <vt:lpstr>3.1. Revenue</vt:lpstr>
      <vt:lpstr>3.2 State Expenditure</vt:lpstr>
      <vt:lpstr>3.4 Social Security Income</vt:lpstr>
      <vt:lpstr>3.5. Social Security Expenditur</vt:lpstr>
      <vt:lpstr>6.1 Organic RRM</vt:lpstr>
      <vt:lpstr>6.2. Economic RRM</vt:lpstr>
      <vt:lpstr>6.3. RRM AUTONOMOUS COMMUNITIES</vt:lpstr>
      <vt:lpstr>6.4. Local Authorities RRM</vt:lpstr>
      <vt:lpstr>8 E2020</vt:lpstr>
      <vt:lpstr>'2.4 Income Expenditure Targets'!Área_de_impresión</vt:lpstr>
      <vt:lpstr>'2.7 Budgetary Objectives'!Área_de_impresión</vt:lpstr>
      <vt:lpstr>'3.1. Revenue'!Área_de_impresión</vt:lpstr>
      <vt:lpstr>'3.2 State Expenditure'!Área_de_impresión</vt:lpstr>
      <vt:lpstr>'6.3. RRM AUTONOMOUS COMMUNITIES'!Área_de_impresión</vt:lpstr>
      <vt:lpstr>'6.4. Local Authorities RRM'!Área_de_impresión</vt:lpstr>
      <vt:lpstr>'3.2 State Expenditure'!REC</vt:lpstr>
      <vt:lpstr>'3.4 Social Security Income'!TABLA1</vt:lpstr>
      <vt:lpstr>'3.1. Revenue'!TABLA3</vt:lpstr>
      <vt:lpstr>'6.3. RRM AUTONOMOUS COMMUNITIES'!TABLA4</vt:lpstr>
      <vt:lpstr>'6.4. Local Authorities RRM'!TABLA4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(Tablas del informe)</dc:title>
  <dc:creator>Castaño Laorden, Carmen</dc:creator>
  <cp:lastModifiedBy>Corral Orgaz, Blanca Rita</cp:lastModifiedBy>
  <cp:lastPrinted>2021-10-15T08:00:51Z</cp:lastPrinted>
  <dcterms:created xsi:type="dcterms:W3CDTF">2017-10-06T08:25:14Z</dcterms:created>
  <dcterms:modified xsi:type="dcterms:W3CDTF">2021-11-24T14:48:17Z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6" name="MinhacDocumentoAdjunto">
    <vt:lpwstr/>
  </property>
  <property fmtid="{D5CDD505-2E9C-101B-9397-08002B2CF9AE}" pid="7" name="MinhacDescripcionDocumentoAdjunto">
    <vt:lpwstr/>
  </property>
  <property fmtid="{D5CDD505-2E9C-101B-9397-08002B2CF9AE}" pid="8" name="MinhacCategoriasNormas">
    <vt:lpwstr/>
  </property>
  <property fmtid="{D5CDD505-2E9C-101B-9397-08002B2CF9AE}" pid="9" name="MinhacCaracter">
    <vt:lpwstr/>
  </property>
  <property fmtid="{D5CDD505-2E9C-101B-9397-08002B2CF9AE}" pid="11" name="MinhacClave">
    <vt:lpwstr/>
  </property>
  <property fmtid="{D5CDD505-2E9C-101B-9397-08002B2CF9AE}" pid="13" name="MinhacCategoriasPrensa">
    <vt:lpwstr/>
  </property>
  <property fmtid="{D5CDD505-2E9C-101B-9397-08002B2CF9AE}" pid="15" name="MinhacNumNorma">
    <vt:lpwstr/>
  </property>
  <property fmtid="{D5CDD505-2E9C-101B-9397-08002B2CF9AE}" pid="17" name="Order">
    <vt:r8>219900</vt:r8>
  </property>
  <property fmtid="{D5CDD505-2E9C-101B-9397-08002B2CF9AE}" pid="18" name="xd_Signature">
    <vt:bool>false</vt:bool>
  </property>
  <property fmtid="{D5CDD505-2E9C-101B-9397-08002B2CF9AE}" pid="19" name="xd_ProgID">
    <vt:lpwstr/>
  </property>
  <property fmtid="{D5CDD505-2E9C-101B-9397-08002B2CF9AE}" pid="21" name="_SourceUrl">
    <vt:lpwstr/>
  </property>
  <property fmtid="{D5CDD505-2E9C-101B-9397-08002B2CF9AE}" pid="22" name="_SharedFileIndex">
    <vt:lpwstr/>
  </property>
  <property fmtid="{D5CDD505-2E9C-101B-9397-08002B2CF9AE}" pid="23" name="TemplateUrl">
    <vt:lpwstr/>
  </property>
  <property fmtid="{D5CDD505-2E9C-101B-9397-08002B2CF9AE}" pid="25" name="MinhacPais">
    <vt:lpwstr/>
  </property>
</Properties>
</file>