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acuestag\Documents\Plan presupuestario 2022\Modificados\"/>
    </mc:Choice>
  </mc:AlternateContent>
  <bookViews>
    <workbookView xWindow="0" yWindow="0" windowWidth="28800" windowHeight="12435" tabRatio="887"/>
  </bookViews>
  <sheets>
    <sheet name="Índice" sheetId="71" r:id="rId1"/>
    <sheet name="1.1. Supuestos básicos" sheetId="49" r:id="rId2"/>
    <sheet name="1.2. Perspectivas macro" sheetId="54" r:id="rId3"/>
    <sheet name="1.3. Evol. mdo trabajo" sheetId="53" r:id="rId4"/>
    <sheet name="1.4. Evol. precios" sheetId="52" r:id="rId5"/>
    <sheet name="1.5. Saldos sectoriales" sheetId="51" r:id="rId6"/>
    <sheet name="2.1 Objetivos " sheetId="44" r:id="rId7"/>
    <sheet name="2.2 Evolución deuda" sheetId="68" r:id="rId8"/>
    <sheet name="2.3 Previsiones 2021-22" sheetId="62" r:id="rId9"/>
    <sheet name="2.4 Objetivos ingresos gastos" sheetId="61" r:id="rId10"/>
    <sheet name="2.5 Tabla MRR" sheetId="67" r:id="rId11"/>
    <sheet name="2.6 Comparación con CE" sheetId="55" r:id="rId12"/>
    <sheet name="2.7 Objetivos presupuestarios" sheetId="69" r:id="rId13"/>
    <sheet name="2.8 GastoNetoCompu-ExpBenchmark" sheetId="70" r:id="rId14"/>
    <sheet name="3.1. Ingresos" sheetId="46" r:id="rId15"/>
    <sheet name="3.2.Gastos Estado" sheetId="42" r:id="rId16"/>
    <sheet name="3.4 Ingresos SS" sheetId="45" r:id="rId17"/>
    <sheet name="3.5. Gastos SS" sheetId="43" r:id="rId18"/>
    <sheet name="6.1 orgánica MRR" sheetId="56" r:id="rId19"/>
    <sheet name="6.2. económica MRR" sheetId="57" r:id="rId20"/>
    <sheet name="6.3. CCAA MRR" sheetId="59" r:id="rId21"/>
    <sheet name="6.4. EELL MRR"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Objetivos ingresos gastos'!$B$1:$F$26</definedName>
    <definedName name="_xlnm.Print_Area" localSheetId="11">#REF!</definedName>
    <definedName name="_xlnm.Print_Area" localSheetId="12">'2.7 Objetivos presupuestarios'!$B$1:$F$28</definedName>
    <definedName name="_xlnm.Print_Area" localSheetId="13">#REF!</definedName>
    <definedName name="_xlnm.Print_Area" localSheetId="14">'3.1. Ingresos'!$B$1:$K$32</definedName>
    <definedName name="_xlnm.Print_Area" localSheetId="15">'3.2.Gastos Estado'!$B$1:$G$36</definedName>
    <definedName name="_xlnm.Print_Area" localSheetId="20">'6.3. CCAA MRR'!$B$4:$G$26</definedName>
    <definedName name="_xlnm.Print_Area" localSheetId="21">'6.4. EELL MRR'!$B$1:$G$18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'3.2.Gastos Estado'!$B$1:$H$32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Ingresos SS'!$C$6:$I$18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Ingresos'!$B$1:$L$30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CCAA MRR'!$B$8:$H$26</definedName>
    <definedName name="TABLA4" localSheetId="21">'6.4. EELL MRR'!$B$7:$H$18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F4" i="69" l="1"/>
  <c r="E4" i="69"/>
  <c r="F5" i="68"/>
  <c r="E5" i="68"/>
  <c r="D7" i="67" l="1"/>
  <c r="I6" i="67"/>
  <c r="H6" i="67"/>
  <c r="G6" i="67"/>
  <c r="F6" i="67"/>
  <c r="E6" i="67"/>
  <c r="D6" i="67"/>
  <c r="C6" i="67"/>
  <c r="F4" i="61" l="1"/>
  <c r="E4" i="61"/>
  <c r="E18" i="60" l="1"/>
  <c r="C18" i="60"/>
  <c r="G17" i="60"/>
  <c r="F17" i="60"/>
  <c r="D17" i="60"/>
  <c r="F16" i="60"/>
  <c r="D16" i="60"/>
  <c r="F15" i="60"/>
  <c r="D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C15" i="57"/>
  <c r="G14" i="57"/>
  <c r="G13" i="57"/>
  <c r="G12" i="57"/>
  <c r="F12" i="57"/>
  <c r="D12" i="57"/>
  <c r="G11" i="57"/>
  <c r="F11" i="57"/>
  <c r="D11" i="57"/>
  <c r="G10" i="57"/>
  <c r="F10" i="57"/>
  <c r="D10" i="57"/>
  <c r="G9" i="57"/>
  <c r="E30" i="56"/>
  <c r="C30" i="56"/>
  <c r="G29" i="56"/>
  <c r="G28" i="56"/>
  <c r="G26" i="56"/>
  <c r="G25" i="56"/>
  <c r="G24" i="56"/>
  <c r="G23" i="56"/>
  <c r="G22" i="56"/>
  <c r="G21" i="56"/>
  <c r="G20" i="56"/>
  <c r="G19" i="56"/>
  <c r="G18" i="56"/>
  <c r="G17" i="56"/>
  <c r="G16" i="56"/>
  <c r="G15" i="56"/>
  <c r="G14" i="56"/>
  <c r="G13" i="56"/>
  <c r="G12" i="56"/>
  <c r="G11" i="56"/>
  <c r="G10" i="56"/>
  <c r="G9" i="56"/>
  <c r="D8" i="60" l="1"/>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<sst xmlns="http://schemas.openxmlformats.org/spreadsheetml/2006/main" count="698" uniqueCount="493">
  <si>
    <t>% PIB</t>
  </si>
  <si>
    <t>Administración Central</t>
  </si>
  <si>
    <t>Seguridad Social</t>
  </si>
  <si>
    <t>Comunidades Autónomas</t>
  </si>
  <si>
    <t>Entidades Locales</t>
  </si>
  <si>
    <t>Total Administraciones Públicas</t>
  </si>
  <si>
    <t>Fuente: Ministerio de Hacienda y Función Pública</t>
  </si>
  <si>
    <t>millones €</t>
  </si>
  <si>
    <t>Capítulos</t>
  </si>
  <si>
    <t>Presupuesto 2021</t>
  </si>
  <si>
    <t>Presupuesto 2022</t>
  </si>
  <si>
    <t>%  Δ</t>
  </si>
  <si>
    <t>Importe</t>
  </si>
  <si>
    <t>%s/total</t>
  </si>
  <si>
    <t xml:space="preserve"> 22 / 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</si>
  <si>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</si>
  <si>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</si>
  <si>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</si>
  <si>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</si>
  <si>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</si>
  <si>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</si>
  <si>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</si>
  <si>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</si>
  <si>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</si>
  <si>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</si>
  <si>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</si>
  <si>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</si>
  <si>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</si>
  <si>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</si>
  <si>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</si>
  <si>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</si>
  <si>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CAPITULOS</t>
  </si>
  <si>
    <t xml:space="preserve">  %  Δ</t>
  </si>
  <si>
    <t>% s/ total</t>
  </si>
  <si>
    <t>22/21</t>
  </si>
  <si>
    <t>I.</t>
  </si>
  <si>
    <t>Gastos de personal</t>
  </si>
  <si>
    <t>II.</t>
  </si>
  <si>
    <t xml:space="preserve">Gastos corrientes en bienes y servicios </t>
  </si>
  <si>
    <t>III.</t>
  </si>
  <si>
    <t>Gastos financieros</t>
  </si>
  <si>
    <t>IV.</t>
  </si>
  <si>
    <t>Transferencias corrientes</t>
  </si>
  <si>
    <t>VI.</t>
  </si>
  <si>
    <t>Inversiones reales</t>
  </si>
  <si>
    <t>VII.</t>
  </si>
  <si>
    <t>Transferencias de capital</t>
  </si>
  <si>
    <t>VIII.</t>
  </si>
  <si>
    <t>Activos financieros</t>
  </si>
  <si>
    <t>IX.</t>
  </si>
  <si>
    <t>Pasivos financieros</t>
  </si>
  <si>
    <t>Cuadro 2.1 Tasas de referencia del saldo fiscal de las AAPP 2021-2024</t>
  </si>
  <si>
    <t>2022*</t>
  </si>
  <si>
    <t>* Las tasas de referencia de 2022 de la AC y la SS contenidas en el Programa de Estabilidad se han actualizado con motivo de la elaboración de los PGE para 2022</t>
  </si>
  <si>
    <t>Enajenación inversiones reales</t>
  </si>
  <si>
    <t xml:space="preserve"> Ingresos patrimoniales</t>
  </si>
  <si>
    <t>V.</t>
  </si>
  <si>
    <t xml:space="preserve">Tasas y otros ingresos </t>
  </si>
  <si>
    <t>Cotizaciones sociales</t>
  </si>
  <si>
    <t>Recaudación</t>
  </si>
  <si>
    <t>Avance de Liquidación</t>
  </si>
  <si>
    <t>Presupuesto</t>
  </si>
  <si>
    <t>(%)</t>
  </si>
  <si>
    <t>Estado</t>
  </si>
  <si>
    <t>Total</t>
  </si>
  <si>
    <t>2021 (T)</t>
  </si>
  <si>
    <t>2022 (E)</t>
  </si>
  <si>
    <t>2022 (T)</t>
  </si>
  <si>
    <t>(*)</t>
  </si>
  <si>
    <t>(7)=</t>
  </si>
  <si>
    <t>(8)=</t>
  </si>
  <si>
    <t>(9)=</t>
  </si>
  <si>
    <t>(1)</t>
  </si>
  <si>
    <t>(2)</t>
  </si>
  <si>
    <t>(3)</t>
  </si>
  <si>
    <t>(4)</t>
  </si>
  <si>
    <t>(5)</t>
  </si>
  <si>
    <t>(6)</t>
  </si>
  <si>
    <t>(4)/(2)</t>
  </si>
  <si>
    <t>(5)/(3)</t>
  </si>
  <si>
    <t>(6)/(4)</t>
  </si>
  <si>
    <t xml:space="preserve"> </t>
  </si>
  <si>
    <t>Impuesto sobre la Renta de las Personas Físicas</t>
  </si>
  <si>
    <t>Impuesto sobre Sociedades</t>
  </si>
  <si>
    <t>Impuesto sobre la Renta de no Residentes</t>
  </si>
  <si>
    <t>Fiscalidad medioambiental</t>
  </si>
  <si>
    <t>Otros</t>
  </si>
  <si>
    <t>I. Impuestos directos</t>
  </si>
  <si>
    <t>Impuesto sobre el Valor Añadido</t>
  </si>
  <si>
    <t>Impuestos Especiales</t>
  </si>
  <si>
    <t xml:space="preserve">   Alcohol y bebidas derivadas</t>
  </si>
  <si>
    <t xml:space="preserve">   Cerveza</t>
  </si>
  <si>
    <t xml:space="preserve">   Productos intermedios</t>
  </si>
  <si>
    <t xml:space="preserve">   Hidrocarburos</t>
  </si>
  <si>
    <t xml:space="preserve">   Labores del tabaco</t>
  </si>
  <si>
    <t xml:space="preserve">   Electricidad</t>
  </si>
  <si>
    <t xml:space="preserve">   Carbón</t>
  </si>
  <si>
    <t>II. Impuestos indirectos</t>
  </si>
  <si>
    <t>III. Tasas y otros ingresos</t>
  </si>
  <si>
    <t>INGRESOS TRIBUTARIOS</t>
  </si>
  <si>
    <t>INGRESOS NO TRIBUTARIOS</t>
  </si>
  <si>
    <t>TOTAL INGRESOS NO FINANCIEROS</t>
  </si>
  <si>
    <t>TOTAL INGRESOS NO FINANCIEROS excluidos 
los fondos Next Generation EU</t>
  </si>
  <si>
    <t>(*) Antes de descontar las Participaciones de las Administraciones Territoriales en IRPF, IVA e Impuestos Especiales.</t>
  </si>
  <si>
    <t>Cuadro 3.1. Ingresos no financieros totales y del Estado
2020-2022</t>
  </si>
  <si>
    <t>Cuadro 3.2. Presupuesto de Gastos del Estado para 2022
Distribución Económica</t>
  </si>
  <si>
    <t>Cuadro 1.1 Supuestos básicos</t>
  </si>
  <si>
    <t>Variación en % sobre el mismo período del año anterior, salvo indicación en contrario</t>
  </si>
  <si>
    <t>Tipos de interés a corto plazo (euribor a tres meses)</t>
  </si>
  <si>
    <t>Tipos de interés a largo (deuda pública a 10 años, España)</t>
  </si>
  <si>
    <t>Tipo de cambio (dólares/euro)</t>
  </si>
  <si>
    <t>Crecimiento del PIB Mundial, excluida la zona euro</t>
  </si>
  <si>
    <t>Crecimiento del PIB de la zona euro</t>
  </si>
  <si>
    <t xml:space="preserve">Mercados españoles de exportación </t>
  </si>
  <si>
    <t>Precio del petróleo (Brent, dólares/barril)</t>
  </si>
  <si>
    <t>Cuadro 1.2 Perspectivas macroeconómicas</t>
  </si>
  <si>
    <t>Índices de volumen encadenados, Año 2015=100, salvo indicación en contrario</t>
  </si>
  <si>
    <t>ESA Code</t>
  </si>
  <si>
    <t>2020 (A)</t>
  </si>
  <si>
    <t>2021 (P)</t>
  </si>
  <si>
    <t>2022 (P)</t>
  </si>
  <si>
    <t>Nivel</t>
  </si>
  <si>
    <t>Variación anual en %</t>
  </si>
  <si>
    <t xml:space="preserve">1. PIB real </t>
  </si>
  <si>
    <t>B1*g</t>
  </si>
  <si>
    <t>2. PIB potencial</t>
  </si>
  <si>
    <t>contribuciones:</t>
  </si>
  <si>
    <t>Componentes del PIB real</t>
  </si>
  <si>
    <t>4. Gasto en consumo final nacional privado (*)</t>
  </si>
  <si>
    <t>P.3</t>
  </si>
  <si>
    <t xml:space="preserve">5. Gasto en consumo final de las AA.PP. </t>
  </si>
  <si>
    <t xml:space="preserve">6. Formación bruta de capital fijo </t>
  </si>
  <si>
    <t>P.51</t>
  </si>
  <si>
    <t xml:space="preserve">7. Variación de existencias (% del PIB) </t>
  </si>
  <si>
    <t>P.52 + P.53</t>
  </si>
  <si>
    <t>8. Exportación de bienes y servicios</t>
  </si>
  <si>
    <t>P.6</t>
  </si>
  <si>
    <t>9. Importación de bienes y servicios</t>
  </si>
  <si>
    <t>P.7</t>
  </si>
  <si>
    <t>Contribuciones al crecimiento del PIB real</t>
  </si>
  <si>
    <t xml:space="preserve">10. Demanda nacional final </t>
  </si>
  <si>
    <t>11. Variación de existencias</t>
  </si>
  <si>
    <t xml:space="preserve">12. Saldo exterior </t>
  </si>
  <si>
    <t>B.11</t>
  </si>
  <si>
    <t>(*) Incluye a los hogares y a las ISFLSH (instituciones sin fines de lucro al servicio de los hogares).</t>
  </si>
  <si>
    <t>Cuadro 1.3 Evolución del mercado de trabajo (*)</t>
  </si>
  <si>
    <t>% variación</t>
  </si>
  <si>
    <t>1. Población ocupada total (Empleo equivalente a tiempo completo. Miles)</t>
  </si>
  <si>
    <t>2. Tasa de paro (% de población activa)</t>
  </si>
  <si>
    <t>-</t>
  </si>
  <si>
    <t>3. Productividad por ocupado (miles de euros)</t>
  </si>
  <si>
    <t>4. Remuneración de asalariados (miles de millones de euros)</t>
  </si>
  <si>
    <t>D.1</t>
  </si>
  <si>
    <t>5. Remuneración por asalariado (miles de euros)(**)</t>
  </si>
  <si>
    <t>(*) Datos en términos de Contabilidad Nacional, salvo la tasa de paro</t>
  </si>
  <si>
    <t>(**) Remuneración por asalariado equivalente a tiempo completo</t>
  </si>
  <si>
    <t>Fuentes: Instituto Nacional de Estadística y Ministerio de Asuntos Económicos y Transformación Digital</t>
  </si>
  <si>
    <t>Cuadro 1.4 Evolución de los precios</t>
  </si>
  <si>
    <t>1. Deflactor del PIB</t>
  </si>
  <si>
    <t>2. Deflactor del consumo privado (*)</t>
  </si>
  <si>
    <t>3. Deflactor del consumo público</t>
  </si>
  <si>
    <t>4. Deflactor de la formación bruta de capital fijo</t>
  </si>
  <si>
    <t>5. Deflactor de las exportaciones (bienes y servicios)</t>
  </si>
  <si>
    <t>6. Deflactor de las importaciones (bienes y servicios)</t>
  </si>
  <si>
    <t>(*) Incluye hogares e instituciones sin fines de lucro al servicio de los hogares</t>
  </si>
  <si>
    <t>Cuadro 1.5 Saldos sectoriales</t>
  </si>
  <si>
    <t xml:space="preserve">1. Cap.(+)/Nec.(-) de financiación frente al resto del mundo </t>
  </si>
  <si>
    <t>B.9</t>
  </si>
  <si>
    <t>- Saldo de intercambios exteriores de bienes y servicios</t>
  </si>
  <si>
    <t>- Saldo de rentas primarias y transferencias corrientes</t>
  </si>
  <si>
    <t>- Operaciones netas de capital</t>
  </si>
  <si>
    <t xml:space="preserve">2. Cap.(+)/Nec.(-) de financiación del sector privado </t>
  </si>
  <si>
    <t>3. Cap.(+)/Nec.(-) de financiación del sector público(*)</t>
  </si>
  <si>
    <t>(*) Las cifras incluyen las ayudas financieras</t>
  </si>
  <si>
    <t xml:space="preserve">3. PIB nominal. Miles de millones de euros </t>
  </si>
  <si>
    <t>Empleo</t>
  </si>
  <si>
    <t>Capital</t>
  </si>
  <si>
    <t>Productividad total de los factores (PTF)</t>
  </si>
  <si>
    <t>Fuentes: Instituto Nacional de Estadística y  Ministerio de Asuntos Económicos y Transformación Digital</t>
  </si>
  <si>
    <t xml:space="preserve"> (En % PIB)</t>
  </si>
  <si>
    <t>España</t>
  </si>
  <si>
    <t>Comisión Europea</t>
  </si>
  <si>
    <t>Ingresos totales</t>
  </si>
  <si>
    <t>Gastos totales</t>
  </si>
  <si>
    <t xml:space="preserve">Déficit público </t>
  </si>
  <si>
    <t>Fuente: Ministerio de Hacienda y Función Pública, Previsiones de primavera de la Comisión Europea</t>
  </si>
  <si>
    <t>(Capítulos 1 a 8)</t>
  </si>
  <si>
    <t>SECCIÓN PRESUPUESTARIA</t>
  </si>
  <si>
    <t>PGE 2021</t>
  </si>
  <si>
    <t>% respecto del total PGE 2021</t>
  </si>
  <si>
    <t>PGE 2022</t>
  </si>
  <si>
    <t>% respecto del total PGE 2022</t>
  </si>
  <si>
    <t>Diferencia</t>
  </si>
  <si>
    <t>(2)/(1)</t>
  </si>
  <si>
    <t>MINISTERIO DE ASUNTOS EXTERIORES, UNIÓN EUROPEA Y COOPERACIÓN</t>
  </si>
  <si>
    <t>MINISTERIO DE JUSTICIA</t>
  </si>
  <si>
    <t>MINISTERIO DE DEFENSA</t>
  </si>
  <si>
    <t>MINISTERIO DE HACIENDA Y FUNCIÓN PÚBLICA</t>
  </si>
  <si>
    <t>MINISTERIO DEL INTERIOR</t>
  </si>
  <si>
    <t>MINISTERIO DE TRANSPORTES, MOVILIDAD Y AGENDA URBANA</t>
  </si>
  <si>
    <t>MINISTERIO DE EDUCACIÓN Y FORMACIÓN PROFESIONAL</t>
  </si>
  <si>
    <t>MINISTERIO DE TRABAJO Y ECONOMÍA SOCIAL</t>
  </si>
  <si>
    <t>MINISTERIO DE INDUSTRIA, COMERCIO Y TURISMO</t>
  </si>
  <si>
    <t>MINISTERIO DE AGRICULTURA, PESCA Y ALIMENTACIÓN</t>
  </si>
  <si>
    <t>MINISTERIO DE POLÍTICA TERRITORIAL</t>
  </si>
  <si>
    <t>MINISTERIO PARA LA TRANSICIÓN ECOLÓGICA Y EL RETO DEMOGRÁFICO</t>
  </si>
  <si>
    <t>MINISTERIO DE CULTURA Y DEPORTE</t>
  </si>
  <si>
    <t>MINISTERIO DE SANIDAD</t>
  </si>
  <si>
    <t>MINISTERIO DE ASUNTOS ECONÓMICOS Y TRANSFORMACIÓN DIGITAL</t>
  </si>
  <si>
    <t>MINISTERIO DE CIENCIA E INNOVACIÓN</t>
  </si>
  <si>
    <t>MINISTERIO DE DERECHOS SOCIALES Y AGENDA 2030</t>
  </si>
  <si>
    <t>MINISTERIO DE IGUALDAD</t>
  </si>
  <si>
    <t>MINISTERIO DE CONSUMO</t>
  </si>
  <si>
    <t>MINISTERIO DE INCLUSIÓN, SEGURIDAD SOCIAL Y MIGRACIONES</t>
  </si>
  <si>
    <t>MINISTERIO DE UNIVERSIDADES</t>
  </si>
  <si>
    <t>TOTAL MRR PGE CONSOLIDADOS</t>
  </si>
  <si>
    <t>CAPÍTULO</t>
  </si>
  <si>
    <t>1 GASTOS DE PERSONAL</t>
  </si>
  <si>
    <t>2 GASTOS CORRIENTES EN BIENES Y SERVICIOS</t>
  </si>
  <si>
    <t>4 TRANSFERENCIAS CORRIENTES</t>
  </si>
  <si>
    <t>6 INVERSIONES REALES</t>
  </si>
  <si>
    <t>7 TRANSFERENCIAS DE CAPITAL</t>
  </si>
  <si>
    <t>8 ACTIVOS FINANCIEROS</t>
  </si>
  <si>
    <t>MINISTERIO</t>
  </si>
  <si>
    <t>TOTAL TRANSFERENCIAS A CCAA DE PGE CONSOLIDADOS</t>
  </si>
  <si>
    <t>No incluye ni REACT ni las transferencias que se realicen desde los entes que forman parte del sector estimativo</t>
  </si>
  <si>
    <t>TOTAL TRANSFERENCIAS A EELL DE PGE CONSOLIDADOS</t>
  </si>
  <si>
    <t xml:space="preserve"> PGE 2022 consolidados</t>
  </si>
  <si>
    <t>milones €</t>
  </si>
  <si>
    <t xml:space="preserve">1. Objetivo ingresos totales                  </t>
  </si>
  <si>
    <t>TR</t>
  </si>
  <si>
    <t>De los cuales</t>
  </si>
  <si>
    <t xml:space="preserve">1.1. Impuestos sobre la producción e importaciones </t>
  </si>
  <si>
    <t>D.2</t>
  </si>
  <si>
    <t>1.2. Impuestos corrientes sobre la renta y riqueza, etc.</t>
  </si>
  <si>
    <t>D.5</t>
  </si>
  <si>
    <t>1.3. Impuestos sobre el capital</t>
  </si>
  <si>
    <t>D.91</t>
  </si>
  <si>
    <t>1.4. Cotizaciones sociales</t>
  </si>
  <si>
    <t>D.61</t>
  </si>
  <si>
    <t>1.5. Rentas de la propiedad</t>
  </si>
  <si>
    <t>D.4</t>
  </si>
  <si>
    <r>
      <t>1.6. Otros</t>
    </r>
    <r>
      <rPr>
        <b/>
        <vertAlign val="superscript"/>
        <sz val="10"/>
        <color rgb="FF000000"/>
        <rFont val="Arial Narrow"/>
        <family val="2"/>
      </rPr>
      <t xml:space="preserve"> </t>
    </r>
  </si>
  <si>
    <t>p.m.: Presión fiscal*</t>
  </si>
  <si>
    <t xml:space="preserve">2. Objetivo gastos totales    </t>
  </si>
  <si>
    <t>TE</t>
  </si>
  <si>
    <t>2.1. Remuneración de empleados</t>
  </si>
  <si>
    <t>2.2. Consumos intermedios</t>
  </si>
  <si>
    <t>P.2</t>
  </si>
  <si>
    <t>2.3. Transferencias sociales</t>
  </si>
  <si>
    <t>D.62, D.63</t>
  </si>
  <si>
    <t xml:space="preserve">           De las cuales prestaciones de desempleo </t>
  </si>
  <si>
    <t>2.4. Intereses</t>
  </si>
  <si>
    <t>D.41</t>
  </si>
  <si>
    <t>2.5. Subvenciones</t>
  </si>
  <si>
    <t>D.3</t>
  </si>
  <si>
    <t>2.6.Formación bruta de capital</t>
  </si>
  <si>
    <t>P.5</t>
  </si>
  <si>
    <t xml:space="preserve">2.7. Transferencias de capital </t>
  </si>
  <si>
    <t>D.9</t>
  </si>
  <si>
    <r>
      <t>2.8. Otros</t>
    </r>
    <r>
      <rPr>
        <vertAlign val="superscript"/>
        <sz val="10"/>
        <color rgb="FF000000"/>
        <rFont val="Arial Narrow"/>
        <family val="2"/>
      </rPr>
      <t xml:space="preserve"> </t>
    </r>
  </si>
  <si>
    <t>PIB utilizado</t>
  </si>
  <si>
    <t>* La presión fiscal es la suma de los ingresos tributarios y de las cotizaciones sociales, así como de los impuestos que pagan los sectores residentes al resto del mundo</t>
  </si>
  <si>
    <t xml:space="preserve">Subsectores </t>
  </si>
  <si>
    <t>Fondos de la Seguridad Social</t>
  </si>
  <si>
    <t>Objetivos nacionales</t>
  </si>
  <si>
    <t>Medidas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</si>
  <si>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</si>
  <si>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</si>
  <si>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</si>
  <si>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se está tramitando una nueva Estrategia 2021-2024, que se aprobará este año 2021
La anterior Estrategia Española de Activación para el Empleo 2017-2020 se centró en establecer e implantar un nuevo marco organizativo y conceptual en el que debería desarrollarse toda la planificación, programación, ejecución y evaluación de las políticas activas de empleo para el conjunto del Sistema Nacional de Empleo, con una perspectiva de orientación a resultados y evaluación.
Esta nueva Estrategia 2021-2024 persigue dar un paso más allá, poniendo el acento de las actuaciones en desarrollar y poner a disposición de todos los agentes del Sistema Nacional de Empleo nuevas herramientas, infraestructuras o sistemas de información, o en mejorar los ya existentes, de forma que la utilización de medios comunes y el intercambio de experiencias y buenas prácticas constituyan los mejores vectores para la modernización del Sistema. Asimismo, incorpora las recomendaciones que se derivan de la primera evaluación de los factores que inciden en el desempeño de los Servicios Públicos de Empleo, realizada en 2016 en el marco de la Red Europea de Servicios Públicos de Empleo (Red SPE-UE), y resulta coherente con la Agenda de Cambios que impulsa esta misma Red Europea para el segundo ciclo de evaluación.
Entre los objetivos de la nueva Estrategia se encuentran: el enfoque centrado en las personas y en las empresas, la coherencia con la transformación productiva, la orientación hacia resultados, la mejora de las capacidades de los Servicios Públicos de Empleo y la gobernanza y cohesión del Sistema Nacional de Empleo.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</si>
  <si>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</si>
  <si>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con lo que se acordó la reconstrucción del Plan adaptado al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El Plan Anual de Política de Empleo 2020 se aprobó por Acuerdo de Consejo de Ministros de 20 de octubre de 2020, que fue publicado por Resolución de 26 de octubre de 2020, y actualemnte se encuentra en ejecucíón.</t>
  </si>
  <si>
    <t>Plan de choque por el empleo joven 2019-2021</t>
  </si>
  <si>
    <t>El Plan prevé reducir la tasa de paro juvenil hasta el 23,5%, y que 168.000 desempleados menores de 25 años se incorporen al mercado laboral.</t>
  </si>
  <si>
    <t xml:space="preserve">Plan Estratégico de Formación Profesional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</si>
  <si>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</si>
  <si>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</si>
  <si>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</si>
  <si>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</si>
  <si>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</si>
  <si>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</si>
  <si>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</si>
  <si>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</si>
  <si>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</si>
  <si>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</si>
  <si>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</si>
  <si>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</si>
  <si>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</si>
  <si>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Estrategia de Transición Justa</t>
  </si>
  <si>
    <t>Se trata de maximizar las oportunidades de empleo y minimizar los impactos de la transición energética.</t>
  </si>
  <si>
    <t>Estrategia Española de Economía Circular, España Circular 2030</t>
  </si>
  <si>
    <t>Aprobada en Consejo de Ministros de 2/06/2020. Aprobado el I Plan de acción de Economía circular 2021-2023 en Consejo de Ministros de 25 de mayo de 2021. Una economía circular supondrá un crecimiento neto del empleo en torno al 1 %, al compensarse los empleos creados por los sectores en desarrollo con aquellos que se destruirán en sectores más contaminantes.</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</si>
  <si>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</si>
  <si>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</si>
  <si>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</si>
  <si>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</si>
  <si>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</si>
  <si>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</si>
  <si>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</si>
  <si>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</si>
  <si>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 xml:space="preserve"> Inversión del 2% del PIB en I+D</t>
  </si>
  <si>
    <t xml:space="preserve">Estrategia Española de Ciencia, Tecnología e Innovación </t>
  </si>
  <si>
    <t>El 15 de junio de 2021 el Consejo de Ministros aprobó el Plan Estatal de Investigación Científica, Técnica y de Innovación 2021-2023 (PEICTI 2021-2023). El Plan Estatal es el principal instrumento de la Administración General del Estado para el desarrollo y consecución de los objetivos de la Estrategia Española de Ciencia y Tecnología y de Innovación (EECTI).</t>
  </si>
  <si>
    <t xml:space="preserve">Presupuesto Estatal de I+D+i </t>
  </si>
  <si>
    <t>Los Créditos iniciales de la función de gasto 46 (I+D+I) de los PGE 2021 se sitúan en 12.564,43 millones de euros. El presupuesto inicial no financiero se sitúa en 8.075,11 millones de euros y el financiero (préstamos reembolsables) en 4.489,32 millones de euros. Hasta 2020 la política 46 sólo incluía I+D+I, a partir de 2021 también incluye digitalización.</t>
  </si>
  <si>
    <t xml:space="preserve">En el año 2021 el presupuesto de la Agencia Estatal de Investigación dedicado a la promoción y coordinación de la investigación científica y tecnológica es de 793,3 millones de euros, que se dedicarán a ayudas del Plan Estatal de Investigación  Científica y Técnica y de Innovación 2017-2020. De ese importe, 140 millones de euros corresponden al Plan de Recuperación, Transformación y Resiliencia.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</si>
  <si>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</si>
  <si>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</si>
  <si>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2020 886 millones de euros apoyando a más de 1,600 proyectos de I+D+I. Sus instrumentos tradicionales de actuación son los IDIS, Proyectos de I+D; los Proyectos Estratégicos Empresariales CIEN, y NEOTEC para empresas de base tecnológica. A los que hay que añadir el Programa Misiones Ciencia e Innovación (orientado a la resolución de retos de la sociedad) que en 2020 resolvió su convocatoria piloto, así como las actuaciones de capital riesgo y compra pública pre-comercial.</t>
  </si>
  <si>
    <t>Recursos Humanos en I+D</t>
  </si>
  <si>
    <t>El PEICTI 2021-2023 inluye el Programa estatal para desarrollar, atraer y reterner talento, que tiene como prioridad la inversión en recursos humanos, tanto en el ámbito predoctoral como postdoctoral, el progreso profesional a través de la incorporación estable de personal investigador, tecnólogo y técnico al ámbito universitario, científico y empresarial, y la movilidad del personal investigador en el sector público y privado. El Plan incluye un nuevo modelo de carrera científicas. ISCIII - 48,4 M€; AEI - 316,4 M€</t>
  </si>
  <si>
    <t>Plazas de personal investigador y técnico funcionario de los Organismos Públicos de Investigación de la Administración General del Estado en la Oferta de Empleo Público de 2021: 699 plazas de acceso libre y 384 de promoción interna. Un incremento total del 20,4% respecto a la OEP 2020.  Esta OEP dota por primera vez desde la aprobación de la Ley 14/2011, de la Ciencia, la Tecnología y la Innovación, de plazas para la escala de tecnólogos.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</si>
  <si>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</si>
  <si>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</si>
  <si>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</si>
  <si>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</si>
  <si>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</si>
  <si>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</si>
  <si>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</si>
  <si>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</si>
  <si>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</si>
  <si>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Atracción a España de grandes instalaciones y proyectos científicos internacionales:</t>
  </si>
  <si>
    <t>En fase de licitación la adquisición del super ordenador europeo de EuroHPC  (Mare Nostrum 5). Su adquisición e instalación en la sede del consorcio BSC en Barcelona está prevista en 2022. 
La decisión sobre la ubicación del telescopio TMT aún no ha sido tormada y corresponde a la  National Science Foundation  de los Estados Unidos. Se espera que este organismo defina su postura a lo largo del año 2022.</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</si>
  <si>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</si>
  <si>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</si>
  <si>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</si>
  <si>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</si>
  <si>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Ley 7/2021, de 20 de mayo,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</si>
  <si>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</si>
  <si>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</si>
  <si>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</si>
  <si>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Estrategia a Largo Plazo</t>
  </si>
  <si>
    <t xml:space="preserve">El objetivo de esta estrategia  es elaborar y perfilar una ruta para avanzar en la descarbonización de la economía y la sociedad en el horizonte 2050, con hitos intermedios en 2030 y 2040.La ruta establecida en la Estrategia de Descarbonización a Largo Plazo (ELP 2050) permitirá reducir un 90% las emisiones de gases de efecto invernadero (GEI) a 2050 con respecto a 1990. El conjunto de medidas que se integran en la Estrategia tendrá un impacto positivo en la generación de empleo, que aumentará un 1,6% en 2050 con respecto a un escenario que no tenga en cuenta su aplicación. Esto generaría unos 300.000 empleos netos al año a lo largo de este periodo.Asimismo, se estima que las inversiones totales acumuladas en el periodo 2031-2050 alcanzarán los 500.000 millones de euros, de los cuales 300.000 se consideran asociados a la implementación de esta Estrategia. Esta cifra se sumaría a los 250.000 millones de euros que movilizará la implementación del PNIEC desde 2021 hasta 2030. Las inversiones adicionales anuales se situarán en torno a un 1% del PIB, en línea con las cifras presentadas por la Estrategia a Largo Plazo Europea 2050. </t>
  </si>
  <si>
    <t>Plan Nacional de Adapación 2021-2030</t>
  </si>
  <si>
    <t>El PNACC 2021-2030 tiene como objetivo general promover la acción coordinada y coherente frente a los efectos del cambio climático en España con el fin de evitar o reducir los daños presentes y futuros derivados del cambio climático y construir una economía y una sociedad más resilientes. Para ello define 18 ámbitos de trabajo y 81 líneas de acción que deberán desarrollarse a través de programas de trabajo de cinco años de duración. El primer programa de trabajo (en elaboración) contiene 254 medidas concretas y prevé  para su desarrollo una movilización de recursos superior a los 1.500 millones de euros, para el periodo 2021-2025.</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</si>
  <si>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</si>
  <si>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</si>
  <si>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Programa de ayudas para actuaciones de eficiencia energética en PYME y Gran Empresa del sector industrial</t>
  </si>
  <si>
    <t>Impulso a medidas de ahorro y eficiencia energética en el sector industrial.</t>
  </si>
  <si>
    <t>Programa MOVES III,  MOVES  Singulares II y MOVES Flotas</t>
  </si>
  <si>
    <t xml:space="preserve">Programa MOVES III: Aprobado por Real Decreto 266/2021, de 13 de abril, por el que se aprueba la concesión directa de ayudas a las CCAA y a las ciudades de Ceuta y Melilla, para la ejecución de programas de incentivos ligados a la movilidad eléctrica, en el marco del PRTR Europeo, dotado con 400 millones de euros, ampliables a 800, si existe un compromiso adecuado de los fondos y siempre que exista disonibilidad presupuestaria.
Se trata de un programa de gestión territorializaa, que contribuye al objetivo de 238.000 vehículos eléctricos y puntos de recarga en 2026.
Programa MOVES Singulares II: aprobado por la Orden TED/800/2021, de 23 de julio, y resolución de la convocatoria publicada el 20 de septiembre de 2021: son programas de incentivos a proyectos singulares en movilidad eléctrica, con un presupuesto de 100 millones de euros ampliables a 300. 
Se trata de un programa de gestión centralizada, que contribuye alobjetivo de adjudicar ayudas por valrod e 250 M€ a proyetos singulares de movilidad a mediados de 2023.
MOVES Flotas: con un presupuesto de 50 millones en 2021, destinado a aquellas empresas de grandes flotas (de más de 500 vehículos) en el ámbito de más de una Comunidad Autónoma, que deseen renovarse. </t>
  </si>
  <si>
    <t>Programa Nacional de Control de la Contaminación Atmosférica (PNCCA)</t>
  </si>
  <si>
    <t xml:space="preserve">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</si>
  <si>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Programa de rehabilitación energética de edificios en municipios de reto demográfico</t>
  </si>
  <si>
    <t>Programa PREE5000: aprobado por Real Decreto 691/2021, por el que se regulan las subvenciones a otorgar a actuaciones de rehabilitación energética en edificios existentes, en ejecución del Programa de rehabilitación energética para edificios existentes en municipios de reto demográfico incluido en el Programa de regeneración y reto demográfico del Plan de rehabilitación y regeneración urbana del Plan de Recuperación, Transformación y Resiliencia, así como su concesión directa a las comunidades autónomas.
Cuenta con un presupuesto de 50 millones de euros ampliable a 100. Se trata de un programa de gestión territorializada que contribuye al objetivo de 26.000 viviendas rehabilitadas en municipios de menos de 5000 habitantes.</t>
  </si>
  <si>
    <t>Programa de ayudas al Desarrollo Urbano Sostenible en municipios de reto demográfico</t>
  </si>
  <si>
    <t>Programa DUS5000: aprobado por Real Decreto 692/2021, de 3 de agosto, por el que se regula la concesión directa de ayudas para inversiones a proyectos singulares locales de energía limpia en municipios de reto demográfico (PROGRAMA DUS 5000), en el marco del Programa de Regeneración y Reto Demográfico del Plan de Recuperación, Transformación y Resiliencia.
Cuenta con un presupuesto de 75 millones de euros ampliables a 150. Se trata de un programa de gestión centralizada que contribuye al objetivo de desarrollar 250 proyectos singulares en municipios de menos de 5000 habitantes.</t>
  </si>
  <si>
    <t>Abandono temprano de la educación y formación inferior al 15%</t>
  </si>
  <si>
    <t>Extensión de la educación infantil de 0-3 años (incluido en la nueva de Ley de Educación)</t>
  </si>
  <si>
    <t>La Ley Orgánica 3/2020, de 29 de diciembre, por la que se modifica la Ley Orgánica 2/2006, de 3 de mayo, de Educación incluye la adopción de un plan para la extensión de la educación infantil a ocho años que priorizará el acceso a los niños en riesgo de pobreza y exclusión social. Programa de impulso a la escolarización en el primer ciclo de educación  infantil con la creación de la menos 60.000 plazas de titularidad pública (Plan de Recuperación, Transformación y Resiliencia). Se trata de combatir el fracaso escolar y el abandono temprano de la educación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</si>
  <si>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</si>
  <si>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</si>
  <si>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27 grupos de trabajo sobre diversas materias consideradas prioritarias.</t>
  </si>
  <si>
    <t>Programas de Cooperación Territorial (PCT) con las Comunidades Autónomas.</t>
  </si>
  <si>
    <t>En total 1.398.282.750 euros en 2021, en diferentes programas de cooperación territorial educativos (PCT) con las Comunidades Autónomas, en la Dirección General de Evaluación y Cooperación Territorial (falta incluir la parte de FP) para apoyo a la educación, libros de texto, impulso formación profesional dual, formación del profesorado…Entre los PCT figuran dos programas de prevención específica del abandono temprano de la educación y formación, que forman parte del Plan de Recuperación, Transformación y Resiliencia: Programa  de Orientación, Avance y Enriquecimiento Educativo en centros de especial complejidad educativa (Programa #PROA+) y Creación de Unidades de Acompañamiento y Orientación Personal y Familiar del alumnado educativvamente vulnerable.</t>
  </si>
  <si>
    <t>Plan Educa en Digital</t>
  </si>
  <si>
    <t>El Ministerio de Educación y Formación Profesional, en colaboración con Red.es, desarrolla, con el objetivo de mejorar y avanzar en la digitalización de la educación, actuaciones orientadas a los centros educativos, al alumnado y a los docentes.</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</si>
  <si>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</si>
  <si>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</si>
  <si>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</si>
  <si>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</si>
  <si>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t>(Ver más arriba)</t>
  </si>
  <si>
    <t>Ley Orgánica 6/2001, de 21 de diciembre, de Universidades.</t>
  </si>
  <si>
    <t>La nueva Ley incorpora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</si>
  <si>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</si>
  <si>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Continúa la reforma del sistema de becas, a través del Real Decreto 471/2020, de 29 de junio, por el que se establecen los umbrales de renta y patrimonio familiar y las cuantías de las becas y ayudas al estudio para el curso 2021-2022 y se modifica parcialmente el real decreto 1721/2007, de 21 de diciembre, por el que se establece el régimen de las becas y ayudas al estudio personalizadas, que incrementa  la cuantía de la beca básica para los estudiantes de ciclos formativos de beca básica, elimina requisitos para la concesión de beca a las víctimas de violencia de género e incluye, como posibles beneficiarios de las ayudas para alumnos con necesidad específica de apoyo educativo, a los alumnos con trastorno grave de la comunicación y del lenguaje.</t>
  </si>
  <si>
    <t>Reducir en 1.4000,000 el número de personas en situación de pobreza o exclusión social respecto a 2009</t>
  </si>
  <si>
    <t>Aumento del salario mínimo</t>
  </si>
  <si>
    <t>Previsión de afectación a cerca de 2,5 millones de trabajadores.</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</si>
  <si>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</si>
  <si>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</si>
  <si>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</si>
  <si>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</si>
  <si>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</si>
  <si>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</si>
  <si>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Estrategia nacional contra la pobreza energática 2019-2024</t>
  </si>
  <si>
    <t>Aprobada en Consejo de Ministros de 5/04/2019. Aproximación rigurosa y global al problema de la pobreza energética. Objetivo de reducción: al menos el 25% antes de 2025.</t>
  </si>
  <si>
    <r>
      <t xml:space="preserve">Cuadro 2.3 Previsiones 2022
</t>
    </r>
    <r>
      <rPr>
        <sz val="10"/>
        <color rgb="FF000000"/>
        <rFont val="Arial Narrow"/>
        <family val="2"/>
      </rPr>
      <t>En % PIB</t>
    </r>
  </si>
  <si>
    <t xml:space="preserve">Cuadro 2.4 Objetivos previstos de ingresos y gastos para el total Administraciones Públicas 
       </t>
  </si>
  <si>
    <r>
      <t xml:space="preserve">Ingresos por transferencias del MRR </t>
    </r>
    <r>
      <rPr>
        <sz val="10"/>
        <color theme="0"/>
        <rFont val="Arial"/>
        <family val="2"/>
      </rPr>
      <t>(millones de euros)</t>
    </r>
  </si>
  <si>
    <t>Ingresos considerados para asegurar el principio de neutralidad</t>
  </si>
  <si>
    <t>Desembolsos en efectivo de las transferencias del MRR</t>
  </si>
  <si>
    <r>
      <t>Gasto financiado con transferencias del MRR</t>
    </r>
    <r>
      <rPr>
        <sz val="10"/>
        <color theme="0"/>
        <rFont val="Arial"/>
        <family val="2"/>
      </rPr>
      <t xml:space="preserve"> (millones de euros)</t>
    </r>
  </si>
  <si>
    <t>Remuneración de asalariados (D.1)</t>
  </si>
  <si>
    <t>Consumos intermedios (P.2)</t>
  </si>
  <si>
    <t>Transferencias sociales, corrientes y subvenciones (D.62+D.632+D.3+D.7)</t>
  </si>
  <si>
    <t>Intereses (D.41)</t>
  </si>
  <si>
    <t>GASTO CORRIENTE TOTAL</t>
  </si>
  <si>
    <t>Formación bruta de capital fijo P.51g</t>
  </si>
  <si>
    <t>Transferencias de capital D.9</t>
  </si>
  <si>
    <t>GASTO DE CAPITAL TOTAL</t>
  </si>
  <si>
    <t>TOTAL</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</si>
  <si>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</si>
  <si>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Cuadro 2.5 Transferencias (no préstamos) del Mecanismo de Recuperación y Resiliencia (MRR)</t>
  </si>
  <si>
    <t xml:space="preserve">Cuadro 2.6 Comparación con las previsiones de la Comisión Europea
       </t>
  </si>
  <si>
    <t>Presentada el 11 de febrero de 2021 por el presidente del Gobierno de España. Es una visión a largo plazo para transformar las bases productivas de la economía española.</t>
  </si>
  <si>
    <t>Cuadro 6.1. Clasificacion orgánica del PRTR (MRR)</t>
  </si>
  <si>
    <t>Cuadro 6.2. Clasificacion económica del PRTR (MRR)</t>
  </si>
  <si>
    <t>Cuadro 6.3. Transferencias a CCAA del PRTR (MRR)</t>
  </si>
  <si>
    <t>Cuadro 6.4. Transferencias a EELL del PRTR (MRR)</t>
  </si>
  <si>
    <t>No incluye REACT</t>
  </si>
  <si>
    <t>Cuadro 2.2 Evolución de la deuda de las Administraciones Públicas (S.13) y perspectivas</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</si>
  <si>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</si>
  <si>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</si>
  <si>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</si>
  <si>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</si>
  <si>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</si>
  <si>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</si>
  <si>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</si>
  <si>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</si>
  <si>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</si>
  <si>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Fuente: Ministerio de Ministerio de Asuntos Económicos y Transformación Digital</t>
  </si>
  <si>
    <t>Código ESA</t>
  </si>
  <si>
    <t>Capacidad o Necesidad de financiación por subsectores en % del PIB</t>
  </si>
  <si>
    <t xml:space="preserve">  1. Total Administraciones Públicas</t>
  </si>
  <si>
    <t>S.13</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</si>
  <si>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</si>
  <si>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</si>
  <si>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</si>
  <si>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</si>
  <si>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</si>
  <si>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</si>
  <si>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</si>
  <si>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</si>
  <si>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Total Administraciones Públicas (S.13) (% PIB, salvo indicación en contrario) </t>
  </si>
  <si>
    <t xml:space="preserve">  6. Intereses </t>
  </si>
  <si>
    <t xml:space="preserve">  7. Saldo primario </t>
  </si>
  <si>
    <t xml:space="preserve">  8. Medidas One-off y otras medidas temporales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</si>
  <si>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</si>
  <si>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</si>
  <si>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</si>
  <si>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</si>
  <si>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</si>
  <si>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</si>
  <si>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</si>
  <si>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</si>
  <si>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</si>
  <si>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</si>
  <si>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</si>
  <si>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</si>
  <si>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</si>
  <si>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miles de millones € , salvo indicación en contrario</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</si>
  <si>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</si>
  <si>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</si>
  <si>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</si>
  <si>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</si>
  <si>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</si>
  <si>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</si>
  <si>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</si>
  <si>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</si>
  <si>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</si>
  <si>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</si>
  <si>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</si>
  <si>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</si>
  <si>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</si>
  <si>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</si>
  <si>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</si>
  <si>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</si>
  <si>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</si>
  <si>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</si>
  <si>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</si>
  <si>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r>
      <t xml:space="preserve">2.8 Cómputo del </t>
    </r>
    <r>
      <rPr>
        <b/>
        <i/>
        <sz val="11"/>
        <color indexed="8"/>
        <rFont val="Arial"/>
        <family val="2"/>
      </rPr>
      <t>Expenditure Benchmark</t>
    </r>
  </si>
  <si>
    <t>Cuadro 2.7 Objetivos previstos para el total de las Administraciones Públicas y sus subsectores</t>
  </si>
  <si>
    <t>&lt;&lt;</t>
  </si>
  <si>
    <t>Plan Presupuestario 2022 (Cuadros incluidos en el informe)</t>
  </si>
  <si>
    <t>Acceso a informe completo del Plan presupuestario 2022</t>
  </si>
  <si>
    <t>Acceso a informes presupuestarios de otros años</t>
  </si>
  <si>
    <t>Cuadro 3.4. Presupuesto de Ingresos de la Seguridad Social
Distribución Económica</t>
  </si>
  <si>
    <t>Cuadro 3.5. Presupuesto de Gastos consolidados del Sistema de la Seguridad Social
Distribución Económica</t>
  </si>
  <si>
    <t>Vínculo entre el plan presupuestario y la estrategia europea para el crecimiento y el empleo</t>
  </si>
  <si>
    <t>2.1 Tasas de referencia del saldo fiscal de las AAPP 2021-2024</t>
  </si>
  <si>
    <t>2.2 Evolución de la deuda de las Administraciones Públicas (S.13) y perspectivas</t>
  </si>
  <si>
    <t>2.3 Previsiones 2021-22</t>
  </si>
  <si>
    <t xml:space="preserve">2.4 Objetivos previstos de ingresos y gastos para el total Administraciones Públicas </t>
  </si>
  <si>
    <t>2.5 Transferencias (no préstamos) del Mecanismo de Recuperación y Resiliencia (MRR)</t>
  </si>
  <si>
    <t>2.6 Comparación con las previsiones de la Comisión Europea</t>
  </si>
  <si>
    <t>2.7 Objetivos previstos para el total de las Administraciones Públicas y sus subsectores</t>
  </si>
  <si>
    <t>2.8 Cómputo del Expenditure Benchmark</t>
  </si>
  <si>
    <t>1.1 Supuestos básicos</t>
  </si>
  <si>
    <t>1.3 Evolución del mercado de trabajo</t>
  </si>
  <si>
    <t>1.2 Perspectivas macro</t>
  </si>
  <si>
    <t>1.4 Evolución de los precios</t>
  </si>
  <si>
    <t>1.5 Saldos sectoriales</t>
  </si>
  <si>
    <t>6.4 Transferencias a EELL del PRTR (MRR)</t>
  </si>
  <si>
    <t>3.1 Ingresos no financieros totales y del Estado 2020-2022</t>
  </si>
  <si>
    <t>3.5 Presupuesto de Gastos consolidados del Sistema de la Seguridad Social</t>
  </si>
  <si>
    <t>6.1 Clasificacion orgánica del PRTR (MRR)</t>
  </si>
  <si>
    <t>6.2 Clasificacion económica del PRTR (MRR)</t>
  </si>
  <si>
    <t>6.3 Transferencias a CCAA del PRTR (MRR)</t>
  </si>
  <si>
    <t>[8] Vínculo entre el plan presupuestario y la estrategia europea para el crecimiento y el empleo</t>
  </si>
  <si>
    <t>3.2 Presupuesto de Gastos del Estado para 2022. Distribución económica.</t>
  </si>
  <si>
    <t>3.4 Presupuesto de Ingresos de la Seguridad Social. Distribución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</si>
</sst>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5">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trike/>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b/>
      <i/>
      <sz val="11"/>
      <color indexed="8"/>
      <name val="Arial"/>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101" fillId="0" borderId="0" applyNumberFormat="0" applyFill="0" applyBorder="0" applyAlignment="0" applyProtection="0"/>
  </cellStyleXfs>
  <cellXfs count="450">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2" fillId="44" borderId="0" xfId="0" applyFont="1" applyFill="1"/>
    <xf numFmtId="0" fontId="83" fillId="44" borderId="0" xfId="0" applyFont="1" applyFill="1"/>
    <xf numFmtId="0" fontId="82"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5" fillId="44" borderId="60" xfId="0" applyFont="1" applyFill="1" applyBorder="1" applyAlignment="1">
      <alignment horizontal="center"/>
    </xf>
    <xf numFmtId="0" fontId="86" fillId="44" borderId="61" xfId="0" applyFont="1" applyFill="1" applyBorder="1" applyAlignment="1">
      <alignment horizontal="center"/>
    </xf>
    <xf numFmtId="0" fontId="86" fillId="44" borderId="62" xfId="0" applyFont="1" applyFill="1" applyBorder="1" applyAlignment="1">
      <alignment horizontal="center"/>
    </xf>
    <xf numFmtId="0" fontId="86"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7" fillId="44" borderId="65" xfId="0" applyNumberFormat="1" applyFont="1" applyFill="1" applyBorder="1" applyAlignment="1">
      <alignment horizontal="right" indent="1"/>
    </xf>
    <xf numFmtId="167" fontId="87"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8"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9" fillId="44" borderId="0" xfId="0" applyFont="1" applyFill="1"/>
    <xf numFmtId="0" fontId="88" fillId="35" borderId="74" xfId="0" applyFont="1" applyFill="1" applyBorder="1" applyAlignment="1">
      <alignment vertical="center"/>
    </xf>
    <xf numFmtId="167" fontId="88" fillId="35" borderId="65" xfId="0" applyNumberFormat="1" applyFont="1" applyFill="1" applyBorder="1" applyAlignment="1">
      <alignment horizontal="right" vertical="center" indent="1"/>
    </xf>
    <xf numFmtId="167" fontId="88" fillId="35" borderId="66" xfId="0" applyNumberFormat="1" applyFont="1" applyFill="1" applyBorder="1" applyAlignment="1">
      <alignment horizontal="right" vertical="center" indent="1"/>
    </xf>
    <xf numFmtId="0" fontId="89"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8" fillId="35" borderId="75" xfId="0" applyFont="1" applyFill="1" applyBorder="1" applyAlignment="1">
      <alignment vertical="center"/>
    </xf>
    <xf numFmtId="167" fontId="88" fillId="35" borderId="68" xfId="0" applyNumberFormat="1" applyFont="1" applyFill="1" applyBorder="1" applyAlignment="1">
      <alignment horizontal="right" vertical="center" indent="1"/>
    </xf>
    <xf numFmtId="167" fontId="88" fillId="35" borderId="69" xfId="0" applyNumberFormat="1" applyFont="1" applyFill="1" applyBorder="1" applyAlignment="1">
      <alignment horizontal="right" vertical="center" indent="1"/>
    </xf>
    <xf numFmtId="0" fontId="89" fillId="44" borderId="0" xfId="0" applyFont="1" applyFill="1" applyAlignment="1">
      <alignment vertical="center"/>
    </xf>
    <xf numFmtId="0" fontId="90" fillId="47" borderId="76" xfId="0" applyFont="1" applyFill="1" applyBorder="1" applyAlignment="1">
      <alignment vertical="center"/>
    </xf>
    <xf numFmtId="167" fontId="90" fillId="47" borderId="77" xfId="0" applyNumberFormat="1" applyFont="1" applyFill="1" applyBorder="1" applyAlignment="1">
      <alignment horizontal="right" vertical="center" indent="1"/>
    </xf>
    <xf numFmtId="167" fontId="90" fillId="47" borderId="78" xfId="0" applyNumberFormat="1" applyFont="1" applyFill="1" applyBorder="1" applyAlignment="1">
      <alignment horizontal="right" vertical="center" indent="1"/>
    </xf>
    <xf numFmtId="0" fontId="89"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4" fillId="0" borderId="0" xfId="744" applyFont="1" applyFill="1" applyBorder="1" applyAlignment="1">
      <alignment horizontal="center" vertical="center"/>
    </xf>
    <xf numFmtId="0" fontId="95" fillId="0" borderId="0" xfId="0" applyFont="1" applyFill="1" applyBorder="1" applyAlignment="1">
      <alignment horizontal="center" vertical="center"/>
    </xf>
    <xf numFmtId="0" fontId="72" fillId="0" borderId="0" xfId="0" applyFont="1" applyBorder="1"/>
    <xf numFmtId="0" fontId="93"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2"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8" fillId="35" borderId="14" xfId="0" applyFont="1" applyFill="1" applyBorder="1" applyAlignment="1">
      <alignment horizontal="left" vertical="center" wrapText="1"/>
    </xf>
    <xf numFmtId="0" fontId="82" fillId="0" borderId="0" xfId="0" applyFont="1" applyBorder="1" applyAlignment="1">
      <alignment vertical="center"/>
    </xf>
    <xf numFmtId="0" fontId="98" fillId="2" borderId="14" xfId="0" applyFont="1" applyFill="1" applyBorder="1" applyAlignment="1">
      <alignment horizontal="left" vertical="center" wrapText="1"/>
    </xf>
    <xf numFmtId="0" fontId="99"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100" fillId="51" borderId="0" xfId="0" applyFont="1" applyFill="1" applyBorder="1" applyAlignment="1">
      <alignment horizontal="left" vertical="center" wrapText="1"/>
    </xf>
    <xf numFmtId="0" fontId="1" fillId="0" borderId="0" xfId="0" applyFont="1" applyBorder="1"/>
    <xf numFmtId="0" fontId="96"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101" fillId="0" borderId="0" xfId="1742"/>
    <xf numFmtId="0" fontId="102" fillId="0" borderId="0" xfId="0" applyFont="1" applyAlignment="1">
      <alignment horizontal="left"/>
    </xf>
    <xf numFmtId="0" fontId="103" fillId="0" borderId="0" xfId="1742" applyFont="1"/>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1"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4"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xf numFmtId="0" fontId="101" fillId="52" borderId="0" xfId="1742" applyFill="1"/>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election activeCell="E31" sqref="E31"/>
    </sheetView>
  </sheetViews>
  <sheetFormatPr baseColWidth="10" defaultRowHeight="15"/>
  <cols>
    <col min="1" max="1" width="3.7109375" customWidth="1"/>
    <col min="2" max="2" width="90.7109375" bestFit="1" customWidth="1"/>
  </cols>
  <sheetData>
    <row r="6" spans="2:2" ht="2.25" customHeight="1"/>
    <row r="7" spans="2:2" ht="20.25">
      <c r="B7" s="391" t="s">
        <v>465</v>
      </c>
    </row>
    <row r="9" spans="2:2">
      <c r="B9" s="449" t="s">
        <v>479</v>
      </c>
    </row>
    <row r="10" spans="2:2">
      <c r="B10" s="449" t="s">
        <v>481</v>
      </c>
    </row>
    <row r="11" spans="2:2">
      <c r="B11" s="449" t="s">
        <v>480</v>
      </c>
    </row>
    <row r="12" spans="2:2">
      <c r="B12" s="449" t="s">
        <v>482</v>
      </c>
    </row>
    <row r="13" spans="2:2">
      <c r="B13" s="449" t="s">
        <v>483</v>
      </c>
    </row>
    <row r="15" spans="2:2">
      <c r="B15" s="449" t="s">
        <v>471</v>
      </c>
    </row>
    <row r="16" spans="2:2">
      <c r="B16" s="449" t="s">
        <v>472</v>
      </c>
    </row>
    <row r="17" spans="2:2">
      <c r="B17" s="449" t="s">
        <v>473</v>
      </c>
    </row>
    <row r="18" spans="2:2">
      <c r="B18" s="449" t="s">
        <v>474</v>
      </c>
    </row>
    <row r="19" spans="2:2">
      <c r="B19" s="449" t="s">
        <v>475</v>
      </c>
    </row>
    <row r="20" spans="2:2">
      <c r="B20" s="449" t="s">
        <v>476</v>
      </c>
    </row>
    <row r="21" spans="2:2">
      <c r="B21" s="449" t="s">
        <v>477</v>
      </c>
    </row>
    <row r="22" spans="2:2">
      <c r="B22" s="449" t="s">
        <v>478</v>
      </c>
    </row>
    <row r="24" spans="2:2">
      <c r="B24" s="449" t="s">
        <v>485</v>
      </c>
    </row>
    <row r="25" spans="2:2">
      <c r="B25" s="449" t="s">
        <v>491</v>
      </c>
    </row>
    <row r="26" spans="2:2">
      <c r="B26" s="449" t="s">
        <v>492</v>
      </c>
    </row>
    <row r="27" spans="2:2">
      <c r="B27" s="449" t="s">
        <v>486</v>
      </c>
    </row>
    <row r="29" spans="2:2">
      <c r="B29" s="449" t="s">
        <v>487</v>
      </c>
    </row>
    <row r="30" spans="2:2">
      <c r="B30" s="449" t="s">
        <v>488</v>
      </c>
    </row>
    <row r="31" spans="2:2">
      <c r="B31" s="449" t="s">
        <v>489</v>
      </c>
    </row>
    <row r="32" spans="2:2">
      <c r="B32" s="449" t="s">
        <v>484</v>
      </c>
    </row>
    <row r="34" spans="2:2">
      <c r="B34" s="449" t="s">
        <v>490</v>
      </c>
    </row>
    <row r="37" spans="2:2">
      <c r="B37" s="390" t="s">
        <v>466</v>
      </c>
    </row>
    <row r="38" spans="2:2">
      <c r="B38" s="392" t="s">
        <v>467</v>
      </c>
    </row>
  </sheetData>
  <hyperlinks>
    <hyperlink ref="B38" r:id="rId1"/>
    <hyperlink ref="B37" r:id="rId2"/>
    <hyperlink ref="B9" location="'1.1. Supuestos básicos'!A1" display="1.1. Supuestos básicos"/>
    <hyperlink ref="B10" location="'1.2. Perspectivas macro'!A1" display="1.2. Perspectivas macro"/>
    <hyperlink ref="B11" location="'1.3. Evol. mdo trabajo'!A1" display="1.3. Evolución del mercado de trabajo"/>
    <hyperlink ref="B12" location="'1.4. Evol. precios'!A1" display="1.4. Evolución de los precios"/>
    <hyperlink ref="B13" location="'1.5. Saldos sectoriales'!A1" display="1.5. Saldos sectoriales"/>
    <hyperlink ref="B15" location="'2.1 Objetivos '!A1" display="2.1 Tasas de referencia del saldo fiscal de las AAPP 2021-2024"/>
    <hyperlink ref="B16" location="'2.2 Evolución deuda'!A1" display="2.2 Evolución de la deuda de las Administraciones Públicas (S.13) y perspectivas"/>
    <hyperlink ref="B17" location="'2.3 Previsiones 2021-22'!A1" display="2.3 Previsiones 2021-22"/>
    <hyperlink ref="B18" location="'2.4 Objetivos ingresos gastos'!A1" display="2.4 Objetivos previstos de ingresos y gastos para el total Administraciones Públicas "/>
    <hyperlink ref="B19" location="'2.5 Tabla MRR'!A1" display="2.5 Transferencias (no préstamos) del Mecanismo de Recuperación y Resiliencia (MRR)"/>
    <hyperlink ref="B20" location="'2.6 Comparación con CE'!A1" display="2.6 Comparación con las previsiones de la Comisión Europea"/>
    <hyperlink ref="B21" location="'2.7 Objetivos presupuestarios'!A1" display="2.7 Objetivos previstos para el total de las Administraciones Públicas y sus subsectores"/>
    <hyperlink ref="B22" location="'2.8 GastoNetoCompu-ExpBenchmark'!A1" display="2.8 Cómputo del Expenditure Benchmark"/>
    <hyperlink ref="B24" location="'3.1. Ingresos'!A1" display="3.1. Ingresos no financieros totales y del Estado 2020-2022"/>
    <hyperlink ref="B25" location="'3.2.Gastos Estado'!A1" display="3.2. Presupuesto de Gastos del Estado para 2022"/>
    <hyperlink ref="B26" location="'3.4 Ingresos SS'!A1" display="3.4. Presupuesto de Ingresos de la Seguridad Social"/>
    <hyperlink ref="B27" location="'3.5. Gastos SS'!A1" display="3.5. Presupuesto de Gastos consolidados del Sistema de la Seguridad Social"/>
    <hyperlink ref="B29" location="'6.1 orgánica MRR'!A1" display="6.1. Clasificacion orgánica del PRTR (MRR)"/>
    <hyperlink ref="B30" location="'6.2. económica MRR'!A1" display="6.2. Clasificacion económica del PRTR (MRR)"/>
    <hyperlink ref="B31" location="'6.3. CCAA MRR'!A1" display="6.3. Transferencias a CCAA del PRTR (MRR)"/>
    <hyperlink ref="B32" location="'6.4. EELL MRR'!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464</v>
      </c>
    </row>
    <row r="2" spans="1:7" ht="22.9" customHeight="1">
      <c r="B2" s="393" t="s">
        <v>379</v>
      </c>
      <c r="C2" s="393"/>
      <c r="D2" s="393"/>
      <c r="E2" s="393"/>
      <c r="F2" s="393"/>
    </row>
    <row r="3" spans="1:7" ht="17.25" thickBot="1">
      <c r="B3" s="413" t="s">
        <v>179</v>
      </c>
      <c r="C3" s="413"/>
      <c r="D3" s="413"/>
      <c r="E3" s="413"/>
      <c r="F3" s="413"/>
    </row>
    <row r="4" spans="1:7" ht="24" customHeight="1" thickBot="1">
      <c r="B4" s="242"/>
      <c r="C4" s="258" t="s">
        <v>117</v>
      </c>
      <c r="D4" s="258">
        <v>2020</v>
      </c>
      <c r="E4" s="258">
        <f>D4+1</f>
        <v>2021</v>
      </c>
      <c r="F4" s="258">
        <f>E4+1</f>
        <v>2022</v>
      </c>
    </row>
    <row r="5" spans="1:7" ht="20.100000000000001" customHeight="1" thickBot="1">
      <c r="B5" s="1" t="s">
        <v>229</v>
      </c>
      <c r="C5" s="242" t="s">
        <v>230</v>
      </c>
      <c r="D5" s="289">
        <v>41.479551636974257</v>
      </c>
      <c r="E5" s="289">
        <v>41.281455789459329</v>
      </c>
      <c r="F5" s="289">
        <v>39.789938071795611</v>
      </c>
    </row>
    <row r="6" spans="1:7" s="248" customFormat="1" ht="20.100000000000001" customHeight="1">
      <c r="B6" s="290" t="s">
        <v>231</v>
      </c>
      <c r="C6" s="290"/>
      <c r="D6" s="291"/>
      <c r="E6" s="291"/>
      <c r="F6" s="291"/>
      <c r="G6" s="241"/>
    </row>
    <row r="7" spans="1:7" ht="20.100000000000001" customHeight="1" thickBot="1">
      <c r="B7" s="2" t="s">
        <v>232</v>
      </c>
      <c r="C7" s="292" t="s">
        <v>233</v>
      </c>
      <c r="D7" s="293">
        <v>11.272714956486398</v>
      </c>
      <c r="E7" s="293">
        <v>11.447856370517131</v>
      </c>
      <c r="F7" s="293">
        <v>11.304535214365025</v>
      </c>
    </row>
    <row r="8" spans="1:7" ht="20.100000000000001" customHeight="1" thickBot="1">
      <c r="B8" s="1" t="s">
        <v>234</v>
      </c>
      <c r="C8" s="242" t="s">
        <v>235</v>
      </c>
      <c r="D8" s="289">
        <v>11.17172988409445</v>
      </c>
      <c r="E8" s="289">
        <v>11.665697432193092</v>
      </c>
      <c r="F8" s="289">
        <v>11.102271612824897</v>
      </c>
    </row>
    <row r="9" spans="1:7" ht="20.100000000000001" customHeight="1" thickBot="1">
      <c r="B9" s="2" t="s">
        <v>236</v>
      </c>
      <c r="C9" s="292" t="s">
        <v>237</v>
      </c>
      <c r="D9" s="293">
        <v>0.41231857447938763</v>
      </c>
      <c r="E9" s="293">
        <v>0.44583100488036936</v>
      </c>
      <c r="F9" s="293">
        <v>0.35805025030755616</v>
      </c>
    </row>
    <row r="10" spans="1:7" ht="20.100000000000001" customHeight="1" thickBot="1">
      <c r="B10" s="1" t="s">
        <v>238</v>
      </c>
      <c r="C10" s="242" t="s">
        <v>239</v>
      </c>
      <c r="D10" s="289">
        <v>14.458334967395995</v>
      </c>
      <c r="E10" s="289">
        <v>13.670177061510119</v>
      </c>
      <c r="F10" s="289">
        <v>13.22522683537921</v>
      </c>
    </row>
    <row r="11" spans="1:7" ht="20.100000000000001" customHeight="1" thickBot="1">
      <c r="B11" s="2" t="s">
        <v>240</v>
      </c>
      <c r="C11" s="292" t="s">
        <v>241</v>
      </c>
      <c r="D11" s="293">
        <v>0.6050191274461918</v>
      </c>
      <c r="E11" s="293">
        <v>0.5541880109329459</v>
      </c>
      <c r="F11" s="293">
        <v>0.5341649467891092</v>
      </c>
    </row>
    <row r="12" spans="1:7" ht="20.100000000000001" customHeight="1" thickBot="1">
      <c r="B12" s="1" t="s">
        <v>242</v>
      </c>
      <c r="C12" s="242"/>
      <c r="D12" s="289">
        <v>3.5594341270718428</v>
      </c>
      <c r="E12" s="289">
        <v>3.4977059094256719</v>
      </c>
      <c r="F12" s="289">
        <v>3.2656892121298124</v>
      </c>
    </row>
    <row r="13" spans="1:7" ht="26.25" customHeight="1" thickBot="1">
      <c r="B13" s="2" t="s">
        <v>243</v>
      </c>
      <c r="C13" s="292"/>
      <c r="D13" s="293">
        <v>37.538103370209669</v>
      </c>
      <c r="E13" s="293">
        <v>37.436734251409433</v>
      </c>
      <c r="F13" s="293">
        <v>36.180933203648728</v>
      </c>
    </row>
    <row r="14" spans="1:7" ht="20.100000000000001" customHeight="1" thickBot="1">
      <c r="B14" s="1" t="s">
        <v>244</v>
      </c>
      <c r="C14" s="242" t="s">
        <v>245</v>
      </c>
      <c r="D14" s="289">
        <v>52.433713505438753</v>
      </c>
      <c r="E14" s="289">
        <v>49.634866548520144</v>
      </c>
      <c r="F14" s="289">
        <v>44.742416684557831</v>
      </c>
    </row>
    <row r="15" spans="1:7" s="248" customFormat="1" ht="20.100000000000001" customHeight="1">
      <c r="B15" s="290" t="s">
        <v>231</v>
      </c>
      <c r="C15" s="290"/>
      <c r="D15" s="291"/>
      <c r="E15" s="291"/>
      <c r="F15" s="291"/>
      <c r="G15" s="241"/>
    </row>
    <row r="16" spans="1:7" ht="20.100000000000001" customHeight="1" thickBot="1">
      <c r="B16" s="1" t="s">
        <v>246</v>
      </c>
      <c r="C16" s="242" t="s">
        <v>152</v>
      </c>
      <c r="D16" s="289">
        <v>12.51876201036055</v>
      </c>
      <c r="E16" s="289">
        <v>12.083838666726129</v>
      </c>
      <c r="F16" s="289">
        <v>11.355185620919842</v>
      </c>
    </row>
    <row r="17" spans="2:6" ht="20.100000000000001" customHeight="1" thickBot="1">
      <c r="B17" s="2" t="s">
        <v>247</v>
      </c>
      <c r="C17" s="292" t="s">
        <v>248</v>
      </c>
      <c r="D17" s="293">
        <v>5.8745146833899611</v>
      </c>
      <c r="E17" s="293">
        <v>5.6045438054443766</v>
      </c>
      <c r="F17" s="293">
        <v>5.1590771781270828</v>
      </c>
    </row>
    <row r="18" spans="2:6" ht="20.100000000000001" customHeight="1" thickBot="1">
      <c r="B18" s="1" t="s">
        <v>249</v>
      </c>
      <c r="C18" s="242" t="s">
        <v>250</v>
      </c>
      <c r="D18" s="289">
        <v>23.373186636100783</v>
      </c>
      <c r="E18" s="289">
        <v>21.491721072356885</v>
      </c>
      <c r="F18" s="289">
        <v>19.909700327175077</v>
      </c>
    </row>
    <row r="19" spans="2:6" ht="20.100000000000001" customHeight="1" thickBot="1">
      <c r="B19" s="2" t="s">
        <v>251</v>
      </c>
      <c r="C19" s="292"/>
      <c r="D19" s="293">
        <v>3.7007954022824583</v>
      </c>
      <c r="E19" s="293">
        <v>2.516173515265967</v>
      </c>
      <c r="F19" s="293">
        <v>1.7700342998552412</v>
      </c>
    </row>
    <row r="20" spans="2:6" ht="20.100000000000001" customHeight="1" thickBot="1">
      <c r="B20" s="1" t="s">
        <v>252</v>
      </c>
      <c r="C20" s="242" t="s">
        <v>253</v>
      </c>
      <c r="D20" s="289">
        <v>2.2483216690969634</v>
      </c>
      <c r="E20" s="289">
        <v>2.1204088183457528</v>
      </c>
      <c r="F20" s="289">
        <v>1.9626605937710577</v>
      </c>
    </row>
    <row r="21" spans="2:6" ht="20.100000000000001" customHeight="1" thickBot="1">
      <c r="B21" s="2" t="s">
        <v>254</v>
      </c>
      <c r="C21" s="292" t="s">
        <v>255</v>
      </c>
      <c r="D21" s="293">
        <v>1.9120315736558202</v>
      </c>
      <c r="E21" s="293">
        <v>1.5375635828157512</v>
      </c>
      <c r="F21" s="293">
        <v>1.0747151260062444</v>
      </c>
    </row>
    <row r="22" spans="2:6" ht="20.100000000000001" customHeight="1" thickBot="1">
      <c r="B22" s="1" t="s">
        <v>256</v>
      </c>
      <c r="C22" s="242" t="s">
        <v>257</v>
      </c>
      <c r="D22" s="289">
        <v>2.6125096706799242</v>
      </c>
      <c r="E22" s="289">
        <v>2.6741376820531917</v>
      </c>
      <c r="F22" s="289">
        <v>2.2100369830571016</v>
      </c>
    </row>
    <row r="23" spans="2:6" ht="20.100000000000001" customHeight="1" thickBot="1">
      <c r="B23" s="2" t="s">
        <v>258</v>
      </c>
      <c r="C23" s="292" t="s">
        <v>259</v>
      </c>
      <c r="D23" s="293">
        <v>2.0168492657413712</v>
      </c>
      <c r="E23" s="293">
        <v>2.1007527676741611</v>
      </c>
      <c r="F23" s="293">
        <v>1.1806837661536211</v>
      </c>
    </row>
    <row r="24" spans="2:6" ht="20.100000000000001" customHeight="1" thickBot="1">
      <c r="B24" s="1" t="s">
        <v>260</v>
      </c>
      <c r="C24" s="242"/>
      <c r="D24" s="289">
        <v>1.8775379964133809</v>
      </c>
      <c r="E24" s="289">
        <v>2.021900153103902</v>
      </c>
      <c r="F24" s="289">
        <v>1.8903570893478125</v>
      </c>
    </row>
    <row r="25" spans="2:6">
      <c r="B25" s="411" t="s">
        <v>6</v>
      </c>
      <c r="C25" s="412"/>
      <c r="D25" s="412"/>
      <c r="E25" s="411"/>
      <c r="F25" s="412"/>
    </row>
    <row r="26" spans="2:6" ht="10.5" hidden="1" customHeight="1">
      <c r="B26" s="250"/>
      <c r="C26" s="252"/>
      <c r="D26" s="252"/>
      <c r="E26" s="252"/>
      <c r="F26" s="252"/>
    </row>
    <row r="27" spans="2:6" hidden="1">
      <c r="B27" s="294" t="s">
        <v>261</v>
      </c>
      <c r="C27" s="295"/>
      <c r="D27" s="295">
        <v>1121948</v>
      </c>
      <c r="E27" s="296">
        <v>1209138</v>
      </c>
      <c r="F27" s="295">
        <v>1312554</v>
      </c>
    </row>
    <row r="28" spans="2:6" ht="9.75" hidden="1" customHeight="1">
      <c r="D28" s="255"/>
      <c r="E28" s="255"/>
      <c r="F28" s="255"/>
    </row>
    <row r="29" spans="2:6">
      <c r="B29" s="414" t="s">
        <v>262</v>
      </c>
      <c r="C29" s="414"/>
      <c r="D29" s="414"/>
      <c r="E29" s="414"/>
      <c r="F29" s="414"/>
    </row>
    <row r="30" spans="2:6">
      <c r="B30" s="414"/>
      <c r="C30" s="414"/>
      <c r="D30" s="414"/>
      <c r="E30" s="414"/>
      <c r="F30" s="414"/>
    </row>
  </sheetData>
  <mergeCells count="5">
    <mergeCell ref="B2:F2"/>
    <mergeCell ref="B3:F3"/>
    <mergeCell ref="B25:D25"/>
    <mergeCell ref="E25:F25"/>
    <mergeCell ref="B29:F30"/>
  </mergeCells>
  <hyperlinks>
    <hyperlink ref="A1" location="Índice!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464</v>
      </c>
      <c r="B1" s="320"/>
      <c r="C1" s="320"/>
      <c r="D1" s="320"/>
      <c r="E1" s="320"/>
      <c r="F1" s="320"/>
      <c r="G1" s="320"/>
      <c r="H1" s="320"/>
      <c r="I1" s="320"/>
    </row>
    <row r="2" spans="1:9">
      <c r="A2" s="319"/>
      <c r="B2" s="322" t="s">
        <v>394</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380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381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382</v>
      </c>
      <c r="C7" s="333"/>
      <c r="D7" s="334">
        <f>9036.6+10000</f>
        <v>19036.599999999999</v>
      </c>
      <c r="E7" s="334">
        <v>18000</v>
      </c>
      <c r="F7" s="334">
        <v>17000</v>
      </c>
      <c r="G7" s="334">
        <v>8000</v>
      </c>
      <c r="H7" s="334">
        <v>3475.9</v>
      </c>
      <c r="I7" s="335">
        <v>4000</v>
      </c>
    </row>
    <row r="8" spans="1:9">
      <c r="A8" s="319"/>
      <c r="B8" s="415"/>
      <c r="C8" s="415"/>
      <c r="D8" s="415"/>
      <c r="E8" s="415"/>
      <c r="F8" s="415"/>
      <c r="G8" s="415"/>
      <c r="H8" s="415"/>
      <c r="I8" s="415"/>
    </row>
    <row r="9" spans="1:9" ht="14.45" customHeight="1" thickBot="1">
      <c r="A9" s="319"/>
      <c r="B9" s="320"/>
      <c r="C9" s="320"/>
      <c r="D9" s="320"/>
      <c r="E9" s="320"/>
      <c r="F9" s="320"/>
      <c r="G9" s="320"/>
      <c r="H9" s="320"/>
      <c r="I9" s="320"/>
    </row>
    <row r="10" spans="1:9" ht="21.95" customHeight="1" thickBot="1">
      <c r="A10" s="319"/>
      <c r="B10" s="324" t="s">
        <v>383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384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385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386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387</v>
      </c>
      <c r="C15" s="341">
        <v>0</v>
      </c>
      <c r="D15" s="341">
        <v>0</v>
      </c>
      <c r="E15" s="341">
        <v>0</v>
      </c>
      <c r="F15" s="341">
        <v>0</v>
      </c>
      <c r="G15" s="341">
        <v>0</v>
      </c>
      <c r="H15" s="341">
        <v>0</v>
      </c>
      <c r="I15" s="342">
        <v>0</v>
      </c>
    </row>
    <row r="16" spans="1:9" s="347" customFormat="1" ht="17.100000000000001" customHeight="1">
      <c r="A16" s="343"/>
      <c r="B16" s="344" t="s">
        <v>388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389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390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391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392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6" t="s">
        <v>393</v>
      </c>
      <c r="C22" s="416"/>
      <c r="D22" s="416"/>
      <c r="E22" s="416"/>
      <c r="F22" s="416"/>
      <c r="G22" s="416"/>
      <c r="H22" s="416"/>
      <c r="I22" s="416"/>
    </row>
    <row r="23" spans="1:9">
      <c r="B23" s="416"/>
      <c r="C23" s="416"/>
      <c r="D23" s="416"/>
      <c r="E23" s="416"/>
      <c r="F23" s="416"/>
      <c r="G23" s="416"/>
      <c r="H23" s="416"/>
      <c r="I23" s="416"/>
    </row>
    <row r="24" spans="1:9">
      <c r="B24" s="416"/>
      <c r="C24" s="416"/>
      <c r="D24" s="416"/>
      <c r="E24" s="416"/>
      <c r="F24" s="416"/>
      <c r="G24" s="416"/>
      <c r="H24" s="416"/>
      <c r="I24" s="416"/>
    </row>
    <row r="25" spans="1:9">
      <c r="B25" s="416"/>
      <c r="C25" s="416"/>
      <c r="D25" s="416"/>
      <c r="E25" s="416"/>
      <c r="F25" s="416"/>
      <c r="G25" s="416"/>
      <c r="H25" s="416"/>
      <c r="I25" s="416"/>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464</v>
      </c>
    </row>
    <row r="2" spans="1:9" ht="28.15" customHeight="1">
      <c r="B2" s="393" t="s">
        <v>395</v>
      </c>
      <c r="C2" s="393"/>
      <c r="D2" s="393"/>
      <c r="E2" s="393"/>
      <c r="F2" s="393"/>
    </row>
    <row r="3" spans="1:9" ht="27" customHeight="1" thickBot="1">
      <c r="B3" s="413" t="s">
        <v>179</v>
      </c>
      <c r="C3" s="413"/>
      <c r="D3" s="413"/>
      <c r="E3" s="413"/>
      <c r="F3" s="413"/>
    </row>
    <row r="4" spans="1:9" ht="31.5" customHeight="1" thickBot="1">
      <c r="B4" s="242"/>
      <c r="C4" s="417">
        <v>2021</v>
      </c>
      <c r="D4" s="418"/>
      <c r="E4" s="419">
        <f>C4+1</f>
        <v>2022</v>
      </c>
      <c r="F4" s="418"/>
    </row>
    <row r="5" spans="1:9" ht="38.25" customHeight="1" thickBot="1">
      <c r="B5" s="242"/>
      <c r="C5" s="243" t="s">
        <v>180</v>
      </c>
      <c r="D5" s="243" t="s">
        <v>181</v>
      </c>
      <c r="E5" s="243" t="s">
        <v>180</v>
      </c>
      <c r="F5" s="243" t="s">
        <v>181</v>
      </c>
    </row>
    <row r="6" spans="1:9" ht="20.100000000000001" customHeight="1" thickBot="1">
      <c r="B6" s="2" t="s">
        <v>182</v>
      </c>
      <c r="C6" s="244">
        <v>0.41281451837542299</v>
      </c>
      <c r="D6" s="244">
        <v>0.41699999999999998</v>
      </c>
      <c r="E6" s="244">
        <v>0.39789937608582499</v>
      </c>
      <c r="F6" s="244">
        <v>0.41</v>
      </c>
      <c r="G6" s="245"/>
      <c r="H6" s="245"/>
      <c r="I6" s="245"/>
    </row>
    <row r="7" spans="1:9" s="248" customFormat="1" ht="20.100000000000001" customHeight="1">
      <c r="B7" s="246" t="s">
        <v>183</v>
      </c>
      <c r="C7" s="247">
        <v>0.49634861796922303</v>
      </c>
      <c r="D7" s="247">
        <v>0.49199999999999999</v>
      </c>
      <c r="E7" s="247">
        <v>0.44742416163690601</v>
      </c>
      <c r="F7" s="247">
        <v>0.46200000000000002</v>
      </c>
      <c r="G7" s="245"/>
      <c r="H7" s="245"/>
      <c r="I7" s="245"/>
    </row>
    <row r="8" spans="1:9" ht="20.100000000000001" customHeight="1" thickBot="1">
      <c r="B8" s="2" t="s">
        <v>184</v>
      </c>
      <c r="C8" s="244">
        <v>-8.3534099593800398E-2</v>
      </c>
      <c r="D8" s="244">
        <v>-7.5999999999999998E-2</v>
      </c>
      <c r="E8" s="249">
        <v>-4.9524785551081203E-2</v>
      </c>
      <c r="F8" s="249">
        <v>-5.1999999999999998E-2</v>
      </c>
    </row>
    <row r="9" spans="1:9" ht="17.25" customHeight="1" thickTop="1">
      <c r="B9" s="405" t="s">
        <v>185</v>
      </c>
      <c r="C9" s="406"/>
      <c r="D9" s="406"/>
      <c r="E9" s="406"/>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5.710937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464</v>
      </c>
    </row>
    <row r="2" spans="1:11" s="360" customFormat="1" ht="35.25" customHeight="1">
      <c r="B2" s="420" t="s">
        <v>463</v>
      </c>
      <c r="C2" s="420"/>
      <c r="D2" s="420"/>
      <c r="E2" s="420"/>
      <c r="F2" s="420"/>
    </row>
    <row r="3" spans="1:11" s="360" customFormat="1" ht="18.600000000000001" customHeight="1" thickBot="1">
      <c r="B3" s="413" t="s">
        <v>179</v>
      </c>
      <c r="C3" s="413"/>
      <c r="D3" s="413"/>
      <c r="E3" s="413"/>
      <c r="F3" s="413"/>
    </row>
    <row r="4" spans="1:11" s="248" customFormat="1" ht="27" customHeight="1" thickBot="1">
      <c r="B4" s="242"/>
      <c r="C4" s="359" t="s">
        <v>413</v>
      </c>
      <c r="D4" s="359">
        <v>2020</v>
      </c>
      <c r="E4" s="359">
        <f>D4+1</f>
        <v>2021</v>
      </c>
      <c r="F4" s="359">
        <f>E4+1</f>
        <v>2022</v>
      </c>
      <c r="J4" s="364"/>
      <c r="K4" s="364"/>
    </row>
    <row r="5" spans="1:11" s="248" customFormat="1" ht="20.100000000000001" customHeight="1">
      <c r="B5" s="421" t="s">
        <v>414</v>
      </c>
      <c r="C5" s="422"/>
      <c r="D5" s="422"/>
      <c r="E5" s="422"/>
      <c r="F5" s="422"/>
      <c r="J5" s="364"/>
      <c r="K5" s="364"/>
    </row>
    <row r="6" spans="1:11" s="248" customFormat="1" ht="20.100000000000001" customHeight="1" thickBot="1">
      <c r="B6" s="1" t="s">
        <v>415</v>
      </c>
      <c r="C6" s="242" t="s">
        <v>416</v>
      </c>
      <c r="D6" s="3">
        <v>-10.954161868464492</v>
      </c>
      <c r="E6" s="3">
        <v>-8.3535260779035578</v>
      </c>
      <c r="F6" s="3">
        <v>-4.9521181450580301</v>
      </c>
      <c r="G6" s="365"/>
      <c r="H6" s="366"/>
      <c r="J6" s="364"/>
      <c r="K6" s="364"/>
    </row>
    <row r="7" spans="1:11" s="248" customFormat="1" ht="20.100000000000001" hidden="1" customHeight="1" thickBot="1">
      <c r="B7" s="2" t="s">
        <v>417</v>
      </c>
      <c r="C7" s="292" t="s">
        <v>418</v>
      </c>
      <c r="D7" s="4">
        <v>-1.3242466059942122</v>
      </c>
      <c r="E7" s="4">
        <v>-0.78432911234283398</v>
      </c>
      <c r="F7" s="4"/>
      <c r="G7" s="367"/>
    </row>
    <row r="8" spans="1:11" s="248" customFormat="1" ht="20.100000000000001" hidden="1" customHeight="1" thickBot="1">
      <c r="B8" s="1" t="s">
        <v>419</v>
      </c>
      <c r="C8" s="242" t="s">
        <v>420</v>
      </c>
      <c r="D8" s="3">
        <v>-0.27666106856386619</v>
      </c>
      <c r="E8" s="3">
        <v>-0.2756162128314481</v>
      </c>
      <c r="F8" s="3"/>
    </row>
    <row r="9" spans="1:11" s="248" customFormat="1" ht="20.100000000000001" hidden="1" customHeight="1" thickBot="1">
      <c r="B9" s="2" t="s">
        <v>421</v>
      </c>
      <c r="C9" s="292" t="s">
        <v>422</v>
      </c>
      <c r="D9" s="4">
        <v>0.50906967516862933</v>
      </c>
      <c r="E9" s="4">
        <v>0.3999718137981067</v>
      </c>
      <c r="F9" s="4"/>
    </row>
    <row r="10" spans="1:11" s="248" customFormat="1" ht="20.100000000000001" hidden="1" customHeight="1" thickBot="1">
      <c r="B10" s="1" t="s">
        <v>423</v>
      </c>
      <c r="C10" s="242" t="s">
        <v>424</v>
      </c>
      <c r="D10" s="3">
        <v>-1.4447763379091376</v>
      </c>
      <c r="E10" s="3">
        <v>-1.3699935460003621</v>
      </c>
      <c r="F10" s="3"/>
    </row>
    <row r="11" spans="1:11" s="248" customFormat="1" ht="20.100000000000001" customHeight="1">
      <c r="B11" s="421" t="s">
        <v>425</v>
      </c>
      <c r="C11" s="422"/>
      <c r="D11" s="422"/>
      <c r="E11" s="422"/>
      <c r="F11" s="422"/>
    </row>
    <row r="12" spans="1:11" s="248" customFormat="1" ht="20.100000000000001" customHeight="1" thickBot="1">
      <c r="B12" s="1" t="s">
        <v>426</v>
      </c>
      <c r="C12" s="242" t="s">
        <v>253</v>
      </c>
      <c r="D12" s="3">
        <v>2.2483216690969634</v>
      </c>
      <c r="E12" s="3">
        <v>2.1204380905913207</v>
      </c>
      <c r="F12" s="3">
        <v>1.9625177409061274</v>
      </c>
      <c r="G12" s="365"/>
      <c r="H12" s="365"/>
    </row>
    <row r="13" spans="1:11" s="248" customFormat="1" ht="20.100000000000001" customHeight="1" thickBot="1">
      <c r="B13" s="2" t="s">
        <v>427</v>
      </c>
      <c r="C13" s="292"/>
      <c r="D13" s="4">
        <v>-8.705840199367529</v>
      </c>
      <c r="E13" s="4">
        <v>-6.2330879873122367</v>
      </c>
      <c r="F13" s="4">
        <v>-2.9896004041519024</v>
      </c>
    </row>
    <row r="14" spans="1:11" s="248" customFormat="1" ht="20.100000000000001" customHeight="1" thickBot="1">
      <c r="B14" s="1" t="s">
        <v>428</v>
      </c>
      <c r="C14" s="242"/>
      <c r="D14" s="3">
        <v>-1.2414122579656099</v>
      </c>
      <c r="E14" s="3">
        <v>-0.60713511133645104</v>
      </c>
      <c r="F14" s="3">
        <v>-0.45709077783650348</v>
      </c>
    </row>
    <row r="15" spans="1:11" s="248" customFormat="1" ht="20.100000000000001" customHeight="1" thickBot="1">
      <c r="B15" s="2" t="s">
        <v>429</v>
      </c>
      <c r="C15" s="292"/>
      <c r="D15" s="4">
        <v>-0.88239383643448721</v>
      </c>
      <c r="E15" s="4">
        <v>-0.16540937510869119</v>
      </c>
      <c r="F15" s="4">
        <v>-0.15236359261216781</v>
      </c>
    </row>
    <row r="16" spans="1:11" s="248" customFormat="1" ht="20.100000000000001" customHeight="1" thickBot="1">
      <c r="B16" s="1" t="s">
        <v>430</v>
      </c>
      <c r="C16" s="242"/>
      <c r="D16" s="3">
        <v>-10.822949832984801</v>
      </c>
      <c r="E16" s="3">
        <v>6.5412695327123682</v>
      </c>
      <c r="F16" s="3">
        <v>6.9710358012528228</v>
      </c>
    </row>
    <row r="17" spans="2:6" s="248" customFormat="1" ht="20.100000000000001" customHeight="1" thickBot="1">
      <c r="B17" s="2" t="s">
        <v>431</v>
      </c>
      <c r="C17" s="292"/>
      <c r="D17" s="4">
        <v>0.56642276669198566</v>
      </c>
      <c r="E17" s="4">
        <v>1.1101457329597935</v>
      </c>
      <c r="F17" s="4">
        <v>1.4718656714742337</v>
      </c>
    </row>
    <row r="18" spans="2:6" s="248" customFormat="1" ht="20.100000000000001" customHeight="1" thickBot="1">
      <c r="B18" s="1" t="s">
        <v>126</v>
      </c>
      <c r="C18" s="242"/>
      <c r="D18" s="3"/>
      <c r="E18" s="3"/>
      <c r="F18" s="3"/>
    </row>
    <row r="19" spans="2:6" s="248" customFormat="1" ht="20.100000000000001" customHeight="1" thickBot="1">
      <c r="B19" s="2" t="s">
        <v>432</v>
      </c>
      <c r="C19" s="292"/>
      <c r="D19" s="4">
        <v>9.924623524363696E-2</v>
      </c>
      <c r="E19" s="4">
        <v>0.33611849755139006</v>
      </c>
      <c r="F19" s="4">
        <v>0.34053765413587128</v>
      </c>
    </row>
    <row r="20" spans="2:6" s="248" customFormat="1" ht="20.100000000000001" customHeight="1" thickBot="1">
      <c r="B20" s="1" t="s">
        <v>433</v>
      </c>
      <c r="C20" s="242"/>
      <c r="D20" s="3">
        <v>0.24057007993660517</v>
      </c>
      <c r="E20" s="3">
        <v>0.21150796203046127</v>
      </c>
      <c r="F20" s="3">
        <v>0.42554277843490379</v>
      </c>
    </row>
    <row r="21" spans="2:6" s="248" customFormat="1" ht="20.100000000000001" customHeight="1" thickBot="1">
      <c r="B21" s="2" t="s">
        <v>434</v>
      </c>
      <c r="C21" s="292"/>
      <c r="D21" s="4">
        <v>0.22616236446980054</v>
      </c>
      <c r="E21" s="4">
        <v>0.55946414916306253</v>
      </c>
      <c r="F21" s="4">
        <v>0.70095883506031953</v>
      </c>
    </row>
    <row r="22" spans="2:6" s="248" customFormat="1" ht="20.100000000000001" customHeight="1" thickBot="1">
      <c r="B22" s="1" t="s">
        <v>435</v>
      </c>
      <c r="C22" s="242"/>
      <c r="D22" s="3">
        <v>-9.909614611291385</v>
      </c>
      <c r="E22" s="3">
        <v>-5.0704164015908271</v>
      </c>
      <c r="F22" s="3">
        <v>7.4201045838662161E-2</v>
      </c>
    </row>
    <row r="23" spans="2:6" s="248" customFormat="1" ht="20.100000000000001" customHeight="1" thickBot="1">
      <c r="B23" s="2" t="s">
        <v>436</v>
      </c>
      <c r="C23" s="292"/>
      <c r="D23" s="4">
        <v>-5.9457687667748305</v>
      </c>
      <c r="E23" s="4">
        <v>-3.0422498409544962</v>
      </c>
      <c r="F23" s="4">
        <v>4.4520627503197296E-2</v>
      </c>
    </row>
    <row r="24" spans="2:6" s="248" customFormat="1" ht="20.100000000000001" customHeight="1" thickBot="1">
      <c r="B24" s="1" t="s">
        <v>437</v>
      </c>
      <c r="C24" s="242"/>
      <c r="D24" s="3">
        <v>-5.0083931016896619</v>
      </c>
      <c r="E24" s="3">
        <v>-5.3112762369490616</v>
      </c>
      <c r="F24" s="3">
        <v>-4.9966387725612273</v>
      </c>
    </row>
    <row r="25" spans="2:6" s="248" customFormat="1" ht="20.100000000000001" customHeight="1" thickBot="1">
      <c r="B25" s="2" t="s">
        <v>438</v>
      </c>
      <c r="C25" s="292"/>
      <c r="D25" s="4">
        <v>-2.7600714325926985</v>
      </c>
      <c r="E25" s="4">
        <v>-3.1908381463577409</v>
      </c>
      <c r="F25" s="4">
        <v>-3.0341210316550997</v>
      </c>
    </row>
    <row r="26" spans="2:6" s="248" customFormat="1" ht="20.100000000000001" customHeight="1" thickBot="1">
      <c r="B26" s="368" t="s">
        <v>439</v>
      </c>
      <c r="C26" s="369"/>
      <c r="D26" s="3">
        <v>-3.7669808437240517</v>
      </c>
      <c r="E26" s="3">
        <v>-4.7041411256126109</v>
      </c>
      <c r="F26" s="3">
        <v>-4.5395479947247237</v>
      </c>
    </row>
    <row r="27" spans="2:6" s="248" customFormat="1" ht="12" customHeight="1" thickTop="1">
      <c r="B27" s="405" t="s">
        <v>440</v>
      </c>
      <c r="C27" s="406"/>
      <c r="D27" s="406"/>
      <c r="E27" s="370"/>
      <c r="F27" s="370"/>
    </row>
    <row r="28" spans="2:6" s="248" customFormat="1" ht="12" customHeight="1">
      <c r="B28" s="411" t="s">
        <v>441</v>
      </c>
      <c r="C28" s="412"/>
      <c r="D28" s="412"/>
      <c r="E28" s="412"/>
      <c r="F28" s="412"/>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464</v>
      </c>
      <c r="B1" s="420" t="s">
        <v>462</v>
      </c>
      <c r="C1" s="420"/>
      <c r="D1" s="420"/>
      <c r="E1" s="420"/>
      <c r="F1" s="387"/>
    </row>
    <row r="2" spans="1:30" s="248" customFormat="1" ht="20.100000000000001" customHeight="1">
      <c r="B2" s="423" t="s">
        <v>442</v>
      </c>
      <c r="C2" s="423"/>
      <c r="D2" s="423"/>
      <c r="E2" s="423"/>
      <c r="F2" s="388"/>
    </row>
    <row r="3" spans="1:30" s="371" customFormat="1" ht="5.0999999999999996" customHeight="1" thickBot="1">
      <c r="B3" s="372"/>
      <c r="C3" s="373"/>
      <c r="D3" s="373"/>
      <c r="E3" s="373"/>
      <c r="F3" s="373"/>
    </row>
    <row r="4" spans="1:30" s="248" customFormat="1" ht="20.100000000000001" customHeight="1" thickBot="1">
      <c r="B4" s="242"/>
      <c r="C4" s="359" t="s">
        <v>118</v>
      </c>
      <c r="D4" s="359" t="s">
        <v>119</v>
      </c>
      <c r="E4" s="359" t="s">
        <v>120</v>
      </c>
      <c r="F4" s="374"/>
    </row>
    <row r="5" spans="1:30" s="248" customFormat="1" ht="20.100000000000001" customHeight="1" thickBot="1">
      <c r="B5" s="2" t="s">
        <v>443</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444</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445</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446</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447</v>
      </c>
      <c r="C9" s="375">
        <v>3.1469999999999998</v>
      </c>
      <c r="D9" s="375">
        <v>3.4660000000000002</v>
      </c>
      <c r="E9" s="375">
        <v>5.0220000000000002</v>
      </c>
      <c r="F9" s="374"/>
    </row>
    <row r="10" spans="1:30" s="374" customFormat="1" ht="20.100000000000001" customHeight="1" thickBot="1">
      <c r="B10" s="379" t="s">
        <v>448</v>
      </c>
      <c r="C10" s="3">
        <v>28.753</v>
      </c>
      <c r="D10" s="3">
        <v>32.33401488602432</v>
      </c>
      <c r="E10" s="3">
        <v>29.007928822595311</v>
      </c>
    </row>
    <row r="11" spans="1:30" s="248" customFormat="1" ht="20.100000000000001" customHeight="1" thickBot="1">
      <c r="B11" s="2" t="s">
        <v>449</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450</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451</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452</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453</v>
      </c>
      <c r="C15" s="375">
        <v>-0.34599999999999997</v>
      </c>
      <c r="D15" s="375">
        <v>2.1391056661871843</v>
      </c>
      <c r="E15" s="375">
        <v>3.0167784094647638</v>
      </c>
      <c r="F15" s="380"/>
    </row>
    <row r="16" spans="1:30" s="374" customFormat="1" ht="20.100000000000001" customHeight="1" thickBot="1">
      <c r="B16" s="1" t="s">
        <v>454</v>
      </c>
      <c r="C16" s="3">
        <v>0</v>
      </c>
      <c r="D16" s="3">
        <v>0</v>
      </c>
      <c r="E16" s="3">
        <v>0</v>
      </c>
      <c r="F16" s="380"/>
    </row>
    <row r="17" spans="2:7" s="374" customFormat="1" ht="20.100000000000001" customHeight="1" thickBot="1">
      <c r="B17" s="2" t="s">
        <v>455</v>
      </c>
      <c r="C17" s="375">
        <v>-4.0279999999999996</v>
      </c>
      <c r="D17" s="375">
        <v>-5.3410000000000002</v>
      </c>
      <c r="E17" s="375">
        <v>-4</v>
      </c>
      <c r="F17" s="380"/>
    </row>
    <row r="18" spans="2:7" s="374" customFormat="1" ht="20.100000000000001" customHeight="1" thickBot="1">
      <c r="B18" s="1" t="s">
        <v>456</v>
      </c>
      <c r="C18" s="3">
        <v>-4.0279999999999996</v>
      </c>
      <c r="D18" s="3">
        <v>-5.3410000000000002</v>
      </c>
      <c r="E18" s="3">
        <v>-4</v>
      </c>
      <c r="F18" s="380"/>
    </row>
    <row r="19" spans="2:7" s="374" customFormat="1" ht="20.100000000000001" customHeight="1" thickBot="1">
      <c r="B19" s="2" t="s">
        <v>457</v>
      </c>
      <c r="C19" s="375">
        <v>-0.34599999999999997</v>
      </c>
      <c r="D19" s="375">
        <v>2.1391056661871843</v>
      </c>
      <c r="E19" s="375">
        <v>3.0167784094647638</v>
      </c>
      <c r="F19" s="380"/>
    </row>
    <row r="20" spans="2:7" s="374" customFormat="1" ht="20.100000000000001" customHeight="1" thickBot="1">
      <c r="B20" s="5" t="s">
        <v>458</v>
      </c>
      <c r="C20" s="45">
        <v>547.46466692094111</v>
      </c>
      <c r="D20" s="45">
        <v>555.5076223694881</v>
      </c>
      <c r="E20" s="45">
        <v>548.40222761999905</v>
      </c>
      <c r="F20" s="380"/>
    </row>
    <row r="21" spans="2:7" s="374" customFormat="1" ht="20.100000000000001" customHeight="1" thickBot="1">
      <c r="B21" s="381" t="s">
        <v>459</v>
      </c>
      <c r="C21" s="375">
        <v>547.81066692094112</v>
      </c>
      <c r="D21" s="375">
        <v>553.36851670330088</v>
      </c>
      <c r="E21" s="375">
        <v>545.38544921053426</v>
      </c>
      <c r="F21" s="380"/>
    </row>
    <row r="22" spans="2:7" ht="20.100000000000001" customHeight="1" thickBot="1">
      <c r="B22" s="5" t="s">
        <v>460</v>
      </c>
      <c r="C22" s="3"/>
      <c r="D22" s="45">
        <v>1.0783983221354321</v>
      </c>
      <c r="E22" s="45">
        <v>-1.8221483830911711</v>
      </c>
      <c r="F22" s="380"/>
    </row>
    <row r="23" spans="2:7" s="248" customFormat="1" ht="15.95" customHeight="1" thickTop="1">
      <c r="B23" s="383" t="s">
        <v>461</v>
      </c>
      <c r="C23" s="383"/>
      <c r="D23" s="383"/>
      <c r="E23" s="383"/>
      <c r="F23" s="252"/>
      <c r="G23" s="384"/>
    </row>
    <row r="24" spans="2:7" s="248" customFormat="1" ht="15.95" customHeight="1">
      <c r="B24" s="10" t="s">
        <v>441</v>
      </c>
      <c r="C24" s="252"/>
      <c r="D24" s="252"/>
      <c r="E24" s="252"/>
      <c r="F24" s="252"/>
      <c r="G24" s="384"/>
    </row>
    <row r="25" spans="2:7" s="386" customFormat="1" ht="17.100000000000001" customHeight="1">
      <c r="B25" s="385"/>
      <c r="C25" s="385"/>
    </row>
  </sheetData>
  <mergeCells count="2">
    <mergeCell ref="B1:E1"/>
    <mergeCell ref="B2:E2"/>
  </mergeCells>
  <hyperlinks>
    <hyperlink ref="A1" location="Índice!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464</v>
      </c>
      <c r="B1" s="425"/>
      <c r="C1" s="425"/>
      <c r="D1" s="425"/>
      <c r="E1" s="425"/>
      <c r="F1" s="425"/>
      <c r="G1" s="425"/>
      <c r="H1" s="425"/>
      <c r="I1" s="425"/>
      <c r="J1" s="425"/>
      <c r="K1" s="425"/>
    </row>
    <row r="2" spans="1:26" s="102" customFormat="1" ht="25.5" customHeight="1">
      <c r="B2" s="426" t="s">
        <v>104</v>
      </c>
      <c r="C2" s="426"/>
      <c r="D2" s="426"/>
      <c r="E2" s="426"/>
      <c r="F2" s="426"/>
      <c r="G2" s="426"/>
      <c r="H2" s="426"/>
      <c r="I2" s="426"/>
      <c r="J2" s="426"/>
      <c r="K2" s="426"/>
    </row>
    <row r="3" spans="1:26" s="106" customFormat="1" ht="15.75" customHeight="1" thickBot="1">
      <c r="B3" s="103"/>
      <c r="C3" s="104"/>
      <c r="D3" s="104"/>
      <c r="E3" s="104"/>
      <c r="F3" s="104"/>
      <c r="G3" s="104"/>
      <c r="H3" s="104"/>
      <c r="I3" s="104"/>
      <c r="J3" s="104"/>
      <c r="K3" s="105" t="s">
        <v>7</v>
      </c>
    </row>
    <row r="4" spans="1:26" s="108" customFormat="1" ht="19.5" customHeight="1">
      <c r="B4" s="427" t="s">
        <v>8</v>
      </c>
      <c r="C4" s="107" t="s">
        <v>59</v>
      </c>
      <c r="D4" s="107"/>
      <c r="E4" s="107" t="s">
        <v>60</v>
      </c>
      <c r="F4" s="107"/>
      <c r="G4" s="107" t="s">
        <v>61</v>
      </c>
      <c r="H4" s="107"/>
      <c r="I4" s="429" t="s">
        <v>62</v>
      </c>
      <c r="J4" s="429" t="s">
        <v>62</v>
      </c>
      <c r="K4" s="429" t="s">
        <v>62</v>
      </c>
      <c r="P4"/>
    </row>
    <row r="5" spans="1:26" s="108" customFormat="1" ht="15" customHeight="1" thickBot="1">
      <c r="B5" s="428"/>
      <c r="C5" s="109">
        <v>2020</v>
      </c>
      <c r="D5" s="109"/>
      <c r="E5" s="109">
        <v>2021</v>
      </c>
      <c r="F5" s="109"/>
      <c r="G5" s="109">
        <v>2022</v>
      </c>
      <c r="H5" s="109"/>
      <c r="I5" s="430"/>
      <c r="J5" s="430"/>
      <c r="K5" s="430"/>
    </row>
    <row r="6" spans="1:26" s="111" customFormat="1" ht="15.75" customHeight="1">
      <c r="B6" s="428"/>
      <c r="C6" s="110" t="s">
        <v>63</v>
      </c>
      <c r="D6" s="110" t="s">
        <v>64</v>
      </c>
      <c r="E6" s="110" t="s">
        <v>63</v>
      </c>
      <c r="F6" s="110" t="s">
        <v>64</v>
      </c>
      <c r="G6" s="110" t="s">
        <v>63</v>
      </c>
      <c r="H6" s="110" t="s">
        <v>64</v>
      </c>
      <c r="I6" s="110" t="s">
        <v>65</v>
      </c>
      <c r="J6" s="110" t="s">
        <v>66</v>
      </c>
      <c r="K6" s="110" t="s">
        <v>67</v>
      </c>
    </row>
    <row r="7" spans="1:26" s="108" customFormat="1" ht="8.25" customHeight="1">
      <c r="B7" s="428"/>
      <c r="C7" s="112"/>
      <c r="D7" s="113" t="s">
        <v>68</v>
      </c>
      <c r="E7" s="113"/>
      <c r="F7" s="113" t="s">
        <v>68</v>
      </c>
      <c r="G7" s="113"/>
      <c r="H7" s="113" t="s">
        <v>68</v>
      </c>
      <c r="I7" s="113" t="s">
        <v>69</v>
      </c>
      <c r="J7" s="113" t="s">
        <v>70</v>
      </c>
      <c r="K7" s="113" t="s">
        <v>71</v>
      </c>
    </row>
    <row r="8" spans="1:26" s="108" customFormat="1" ht="12" customHeight="1">
      <c r="B8" s="428"/>
      <c r="C8" s="114" t="s">
        <v>72</v>
      </c>
      <c r="D8" s="114" t="s">
        <v>73</v>
      </c>
      <c r="E8" s="114" t="s">
        <v>74</v>
      </c>
      <c r="F8" s="114" t="s">
        <v>75</v>
      </c>
      <c r="G8" s="114" t="s">
        <v>76</v>
      </c>
      <c r="H8" s="114" t="s">
        <v>77</v>
      </c>
      <c r="I8" s="114" t="s">
        <v>78</v>
      </c>
      <c r="J8" s="114" t="s">
        <v>79</v>
      </c>
      <c r="K8" s="114" t="s">
        <v>80</v>
      </c>
    </row>
    <row r="9" spans="1:26" s="108" customFormat="1" ht="6" customHeight="1">
      <c r="B9" s="115"/>
      <c r="C9" s="116"/>
      <c r="D9" s="116"/>
      <c r="E9" s="116"/>
      <c r="F9" s="116"/>
      <c r="G9" s="116"/>
      <c r="H9" s="115" t="s">
        <v>81</v>
      </c>
      <c r="I9" s="115"/>
      <c r="J9" s="115"/>
      <c r="K9" s="115"/>
    </row>
    <row r="10" spans="1:26" ht="15" customHeight="1">
      <c r="B10" s="117" t="s">
        <v>82</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83</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84</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85</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86</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87</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88</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89</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90</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91</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92</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93</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94</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95</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96</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86</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97</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98</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99</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100</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101</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102</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4" t="s">
        <v>103</v>
      </c>
      <c r="C32" s="424"/>
      <c r="D32" s="424"/>
      <c r="E32" s="424"/>
      <c r="F32" s="424"/>
      <c r="G32" s="424"/>
      <c r="H32" s="424"/>
      <c r="I32" s="424"/>
      <c r="J32" s="424"/>
      <c r="K32" s="424"/>
    </row>
    <row r="33" spans="2:11" ht="13.5">
      <c r="B33" s="9" t="s">
        <v>6</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Índice!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464</v>
      </c>
      <c r="B1" s="13"/>
      <c r="C1" s="14"/>
      <c r="D1" s="14"/>
      <c r="E1" s="14"/>
      <c r="F1" s="14"/>
      <c r="G1" s="14"/>
    </row>
    <row r="2" spans="1:21" ht="32.25" customHeight="1">
      <c r="B2" s="431" t="s">
        <v>105</v>
      </c>
      <c r="C2" s="431"/>
      <c r="D2" s="431"/>
      <c r="E2" s="431"/>
      <c r="F2" s="431"/>
      <c r="G2" s="431"/>
    </row>
    <row r="3" spans="1:21" ht="14.25" thickBot="1">
      <c r="B3" s="48"/>
      <c r="C3" s="49"/>
      <c r="D3" s="49"/>
      <c r="E3" s="49"/>
      <c r="F3" s="49"/>
      <c r="G3" s="240" t="s">
        <v>7</v>
      </c>
    </row>
    <row r="4" spans="1:21" s="17" customFormat="1" ht="21" customHeight="1" thickBot="1">
      <c r="B4" s="432" t="s">
        <v>8</v>
      </c>
      <c r="C4" s="434" t="s">
        <v>9</v>
      </c>
      <c r="D4" s="434"/>
      <c r="E4" s="434" t="s">
        <v>10</v>
      </c>
      <c r="F4" s="434"/>
      <c r="G4" s="78" t="s">
        <v>11</v>
      </c>
    </row>
    <row r="5" spans="1:21" s="17" customFormat="1" ht="21" customHeight="1">
      <c r="B5" s="433"/>
      <c r="C5" s="78" t="s">
        <v>12</v>
      </c>
      <c r="D5" s="78" t="s">
        <v>13</v>
      </c>
      <c r="E5" s="78" t="s">
        <v>12</v>
      </c>
      <c r="F5" s="78" t="s">
        <v>13</v>
      </c>
      <c r="G5" s="57" t="s">
        <v>14</v>
      </c>
    </row>
    <row r="6" spans="1:21" s="17" customFormat="1" ht="4.5" customHeight="1">
      <c r="B6" s="58"/>
      <c r="C6" s="59"/>
      <c r="D6" s="58"/>
      <c r="E6" s="59"/>
      <c r="F6" s="58"/>
      <c r="G6" s="58"/>
    </row>
    <row r="7" spans="1:21" s="21" customFormat="1" ht="15" customHeight="1">
      <c r="B7" s="60" t="s">
        <v>15</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16</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17</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18</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16</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17</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19</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20</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16</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17</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21</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22</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23</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16</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17</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24</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16</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17</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25</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26</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16</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17</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16</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17</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28</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29</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30</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16</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17</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6</v>
      </c>
      <c r="C37" s="237"/>
      <c r="D37" s="237"/>
      <c r="E37" s="237"/>
      <c r="F37" s="237"/>
      <c r="G37" s="237"/>
    </row>
  </sheetData>
  <mergeCells count="4">
    <mergeCell ref="B2:G2"/>
    <mergeCell ref="B4:B5"/>
    <mergeCell ref="C4:D4"/>
    <mergeCell ref="E4:F4"/>
  </mergeCells>
  <hyperlinks>
    <hyperlink ref="A1" location="Índice!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464</v>
      </c>
    </row>
    <row r="2" spans="1:13" s="16" customFormat="1" ht="25.5" customHeight="1">
      <c r="C2" s="431" t="s">
        <v>468</v>
      </c>
      <c r="D2" s="439"/>
      <c r="E2" s="439"/>
      <c r="F2" s="439"/>
      <c r="G2" s="439"/>
      <c r="H2" s="439"/>
      <c r="I2" s="15"/>
      <c r="J2" s="15"/>
      <c r="K2" s="15"/>
      <c r="L2" s="15"/>
      <c r="M2" s="15"/>
    </row>
    <row r="3" spans="1:13" s="16" customFormat="1" ht="14.25" thickBot="1">
      <c r="C3" s="48"/>
      <c r="D3" s="49"/>
      <c r="E3" s="49"/>
      <c r="F3" s="49"/>
      <c r="G3" s="49"/>
      <c r="H3" s="239" t="s">
        <v>7</v>
      </c>
      <c r="I3" s="15"/>
      <c r="J3" s="15"/>
      <c r="K3" s="15"/>
      <c r="L3" s="15"/>
      <c r="M3" s="15"/>
    </row>
    <row r="4" spans="1:13" s="17" customFormat="1" ht="18" customHeight="1" thickBot="1">
      <c r="B4" s="435" t="s">
        <v>31</v>
      </c>
      <c r="C4" s="436"/>
      <c r="D4" s="434" t="s">
        <v>9</v>
      </c>
      <c r="E4" s="434"/>
      <c r="F4" s="434" t="s">
        <v>10</v>
      </c>
      <c r="G4" s="434"/>
      <c r="H4" s="78" t="s">
        <v>32</v>
      </c>
    </row>
    <row r="5" spans="1:13" s="17" customFormat="1" ht="16.5" customHeight="1">
      <c r="B5" s="437"/>
      <c r="C5" s="438"/>
      <c r="D5" s="78" t="s">
        <v>12</v>
      </c>
      <c r="E5" s="78" t="s">
        <v>33</v>
      </c>
      <c r="F5" s="78" t="s">
        <v>12</v>
      </c>
      <c r="G5" s="78" t="s">
        <v>33</v>
      </c>
      <c r="H5" s="57" t="s">
        <v>34</v>
      </c>
    </row>
    <row r="6" spans="1:13" ht="15" customHeight="1">
      <c r="B6" s="79" t="s">
        <v>35</v>
      </c>
      <c r="C6" s="54" t="s">
        <v>58</v>
      </c>
      <c r="D6" s="83">
        <v>125144.25</v>
      </c>
      <c r="E6" s="82">
        <v>72.577322490867118</v>
      </c>
      <c r="F6" s="83">
        <v>136344.72525000002</v>
      </c>
      <c r="G6" s="82">
        <v>75.294755256843601</v>
      </c>
      <c r="H6" s="82">
        <v>8.9500518401764531</v>
      </c>
    </row>
    <row r="7" spans="1:13" ht="15" customHeight="1">
      <c r="B7" s="79" t="s">
        <v>39</v>
      </c>
      <c r="C7" s="54" t="s">
        <v>57</v>
      </c>
      <c r="D7" s="83">
        <v>1157.7864199999999</v>
      </c>
      <c r="E7" s="82">
        <v>0.67145744514739203</v>
      </c>
      <c r="F7" s="83">
        <v>940.92323999999996</v>
      </c>
      <c r="G7" s="82">
        <v>0.51961368466123559</v>
      </c>
      <c r="H7" s="82">
        <v>-18.730845020621334</v>
      </c>
    </row>
    <row r="8" spans="1:13" ht="15" customHeight="1">
      <c r="B8" s="79" t="s">
        <v>41</v>
      </c>
      <c r="C8" s="54" t="s">
        <v>42</v>
      </c>
      <c r="D8" s="83">
        <v>31163.44715</v>
      </c>
      <c r="E8" s="82">
        <v>18.073219934057249</v>
      </c>
      <c r="F8" s="83">
        <v>36227.44124</v>
      </c>
      <c r="G8" s="82">
        <v>20.006174179059283</v>
      </c>
      <c r="H8" s="82">
        <v>16.249787982777764</v>
      </c>
    </row>
    <row r="9" spans="1:13" ht="15" customHeight="1">
      <c r="B9" s="79" t="s">
        <v>56</v>
      </c>
      <c r="C9" s="54" t="s">
        <v>55</v>
      </c>
      <c r="D9" s="83">
        <v>35.772320000000001</v>
      </c>
      <c r="E9" s="82">
        <v>2.0746132602069176E-2</v>
      </c>
      <c r="F9" s="83">
        <v>25.847749999999998</v>
      </c>
      <c r="G9" s="82">
        <v>1.4274112963457521E-2</v>
      </c>
      <c r="H9" s="82">
        <v>-27.743713575188867</v>
      </c>
    </row>
    <row r="10" spans="1:13" s="100" customFormat="1" ht="15" customHeight="1">
      <c r="B10" s="80"/>
      <c r="C10" s="56" t="s">
        <v>21</v>
      </c>
      <c r="D10" s="85">
        <v>157501.25589</v>
      </c>
      <c r="E10" s="84">
        <v>91.34274600267382</v>
      </c>
      <c r="F10" s="85">
        <v>173538.93747999999</v>
      </c>
      <c r="G10" s="84">
        <v>95.834817233527573</v>
      </c>
      <c r="H10" s="84">
        <v>10.182573782904193</v>
      </c>
      <c r="I10" s="97"/>
    </row>
    <row r="11" spans="1:13" ht="15" customHeight="1">
      <c r="B11" s="79" t="s">
        <v>43</v>
      </c>
      <c r="C11" s="54" t="s">
        <v>54</v>
      </c>
      <c r="D11" s="83">
        <v>2.20892</v>
      </c>
      <c r="E11" s="82">
        <v>1.2810616484299215E-3</v>
      </c>
      <c r="F11" s="83">
        <v>1.8850200000000001</v>
      </c>
      <c r="G11" s="82">
        <v>1.0409799080529909E-3</v>
      </c>
      <c r="H11" s="82">
        <v>-14.663274360320877</v>
      </c>
    </row>
    <row r="12" spans="1:13" ht="15" customHeight="1">
      <c r="B12" s="79" t="s">
        <v>45</v>
      </c>
      <c r="C12" s="54" t="s">
        <v>46</v>
      </c>
      <c r="D12" s="83">
        <v>58.885379999999998</v>
      </c>
      <c r="E12" s="82">
        <v>3.4150535995519225E-2</v>
      </c>
      <c r="F12" s="83">
        <v>114.66507999999999</v>
      </c>
      <c r="G12" s="82">
        <v>6.3322428640167655E-2</v>
      </c>
      <c r="H12" s="82">
        <v>94.725889516209278</v>
      </c>
    </row>
    <row r="13" spans="1:13" s="100" customFormat="1" ht="15" customHeight="1">
      <c r="B13" s="80"/>
      <c r="C13" s="56" t="s">
        <v>25</v>
      </c>
      <c r="D13" s="85">
        <v>61.094299999999997</v>
      </c>
      <c r="E13" s="84">
        <v>3.5431597643949146E-2</v>
      </c>
      <c r="F13" s="85">
        <v>116.55009999999999</v>
      </c>
      <c r="G13" s="84">
        <v>6.4363408548220646E-2</v>
      </c>
      <c r="H13" s="84">
        <v>90.770824774160587</v>
      </c>
      <c r="I13" s="97"/>
    </row>
    <row r="14" spans="1:13" s="100" customFormat="1" ht="24" customHeight="1">
      <c r="B14" s="81"/>
      <c r="C14" s="55" t="s">
        <v>26</v>
      </c>
      <c r="D14" s="87">
        <v>157562.35019</v>
      </c>
      <c r="E14" s="86">
        <v>91.378177600317784</v>
      </c>
      <c r="F14" s="87">
        <v>173655.48757999999</v>
      </c>
      <c r="G14" s="86">
        <v>95.899180642075791</v>
      </c>
      <c r="H14" s="86">
        <v>10.21382162083373</v>
      </c>
      <c r="I14" s="97"/>
    </row>
    <row r="15" spans="1:13" ht="15" customHeight="1">
      <c r="B15" s="79" t="s">
        <v>47</v>
      </c>
      <c r="C15" s="54" t="s">
        <v>48</v>
      </c>
      <c r="D15" s="83">
        <v>1036.4201</v>
      </c>
      <c r="E15" s="82">
        <v>0.60107113058503892</v>
      </c>
      <c r="F15" s="83">
        <v>444.22720000000004</v>
      </c>
      <c r="G15" s="82">
        <v>0.24531919545184544</v>
      </c>
      <c r="H15" s="82">
        <v>-57.138307140125896</v>
      </c>
    </row>
    <row r="16" spans="1:13" ht="15" customHeight="1">
      <c r="B16" s="79" t="s">
        <v>49</v>
      </c>
      <c r="C16" s="54" t="s">
        <v>50</v>
      </c>
      <c r="D16" s="83">
        <v>13830.09</v>
      </c>
      <c r="E16" s="82">
        <v>8.0207512690971932</v>
      </c>
      <c r="F16" s="83">
        <v>6981.59</v>
      </c>
      <c r="G16" s="82">
        <v>3.8555001624723779</v>
      </c>
      <c r="H16" s="82">
        <v>-49.518838995263224</v>
      </c>
    </row>
    <row r="17" spans="2:14" s="100" customFormat="1" ht="24" customHeight="1" thickBot="1">
      <c r="B17" s="81"/>
      <c r="C17" s="55" t="s">
        <v>29</v>
      </c>
      <c r="D17" s="87">
        <v>14866.5101</v>
      </c>
      <c r="E17" s="86">
        <v>8.6218223996822321</v>
      </c>
      <c r="F17" s="87">
        <v>7425.8172000000004</v>
      </c>
      <c r="G17" s="86">
        <v>4.1008193579242231</v>
      </c>
      <c r="H17" s="86">
        <v>-50.050030908060926</v>
      </c>
      <c r="I17" s="97"/>
    </row>
    <row r="18" spans="2:14" ht="24" customHeight="1" thickBot="1">
      <c r="B18" s="88"/>
      <c r="C18" s="89" t="s">
        <v>30</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Índice!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2.7109375"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464</v>
      </c>
    </row>
    <row r="2" spans="1:13" ht="24" customHeight="1">
      <c r="B2" s="431" t="s">
        <v>469</v>
      </c>
      <c r="C2" s="431"/>
      <c r="D2" s="431"/>
      <c r="E2" s="431"/>
      <c r="F2" s="431"/>
      <c r="G2" s="431"/>
      <c r="H2" s="431"/>
    </row>
    <row r="3" spans="1:13" ht="9" customHeight="1"/>
    <row r="4" spans="1:13" ht="9" customHeight="1" thickBot="1">
      <c r="B4" s="51"/>
      <c r="C4" s="50"/>
      <c r="D4" s="52"/>
      <c r="E4" s="50"/>
      <c r="F4" s="53"/>
      <c r="G4" s="50"/>
      <c r="H4" s="238" t="s">
        <v>7</v>
      </c>
    </row>
    <row r="5" spans="1:13" ht="17.25" customHeight="1" thickBot="1">
      <c r="B5" s="435" t="s">
        <v>31</v>
      </c>
      <c r="C5" s="436"/>
      <c r="D5" s="434" t="s">
        <v>9</v>
      </c>
      <c r="E5" s="434"/>
      <c r="F5" s="434" t="s">
        <v>10</v>
      </c>
      <c r="G5" s="434"/>
      <c r="H5" s="78" t="s">
        <v>32</v>
      </c>
    </row>
    <row r="6" spans="1:13" ht="18" customHeight="1">
      <c r="B6" s="437"/>
      <c r="C6" s="438"/>
      <c r="D6" s="78" t="s">
        <v>12</v>
      </c>
      <c r="E6" s="78" t="s">
        <v>33</v>
      </c>
      <c r="F6" s="78" t="s">
        <v>12</v>
      </c>
      <c r="G6" s="78" t="s">
        <v>33</v>
      </c>
      <c r="H6" s="57" t="s">
        <v>34</v>
      </c>
      <c r="I6" s="27"/>
    </row>
    <row r="7" spans="1:13" ht="18" customHeight="1">
      <c r="B7" s="79" t="s">
        <v>35</v>
      </c>
      <c r="C7" s="54" t="s">
        <v>36</v>
      </c>
      <c r="D7" s="83">
        <v>2625.8792800000001</v>
      </c>
      <c r="E7" s="82">
        <v>1.522876890635058</v>
      </c>
      <c r="F7" s="83">
        <v>2663.1376700000001</v>
      </c>
      <c r="G7" s="82">
        <v>1.4706861501994966</v>
      </c>
      <c r="H7" s="82">
        <v>1.4188919606388017</v>
      </c>
      <c r="I7" s="28"/>
    </row>
    <row r="8" spans="1:13" ht="15" customHeight="1">
      <c r="B8" s="79" t="s">
        <v>37</v>
      </c>
      <c r="C8" s="54" t="s">
        <v>38</v>
      </c>
      <c r="D8" s="83">
        <v>1582.3225199999999</v>
      </c>
      <c r="E8" s="82">
        <v>0.91766686214128979</v>
      </c>
      <c r="F8" s="83">
        <v>1608.4815599999995</v>
      </c>
      <c r="G8" s="82">
        <v>0.88826483879944507</v>
      </c>
      <c r="H8" s="82">
        <v>1.6532053149316051</v>
      </c>
      <c r="I8" s="27"/>
    </row>
    <row r="9" spans="1:13" ht="15" customHeight="1">
      <c r="B9" s="79" t="s">
        <v>39</v>
      </c>
      <c r="C9" s="54" t="s">
        <v>40</v>
      </c>
      <c r="D9" s="83">
        <v>16.194590000000002</v>
      </c>
      <c r="E9" s="82">
        <v>9.3920413829190214E-3</v>
      </c>
      <c r="F9" s="83">
        <v>36.719560000000001</v>
      </c>
      <c r="G9" s="82">
        <v>2.0277940919749535E-2</v>
      </c>
      <c r="H9" s="82">
        <v>126.73967047020022</v>
      </c>
      <c r="I9" s="27"/>
    </row>
    <row r="10" spans="1:13" ht="15" customHeight="1">
      <c r="B10" s="79" t="s">
        <v>41</v>
      </c>
      <c r="C10" s="54" t="s">
        <v>42</v>
      </c>
      <c r="D10" s="83">
        <v>167341.67932</v>
      </c>
      <c r="E10" s="82">
        <v>97.049692351618916</v>
      </c>
      <c r="F10" s="83">
        <v>175166.31049000006</v>
      </c>
      <c r="G10" s="82">
        <v>96.733514651230138</v>
      </c>
      <c r="H10" s="82">
        <v>4.6758411901899111</v>
      </c>
      <c r="I10" s="27"/>
    </row>
    <row r="11" spans="1:13" ht="15" customHeight="1">
      <c r="B11" s="80"/>
      <c r="C11" s="56" t="s">
        <v>21</v>
      </c>
      <c r="D11" s="85">
        <v>171566.07571</v>
      </c>
      <c r="E11" s="84">
        <v>99.499628145778175</v>
      </c>
      <c r="F11" s="85">
        <v>179474.64928000007</v>
      </c>
      <c r="G11" s="84">
        <v>99.112743581148834</v>
      </c>
      <c r="H11" s="84">
        <v>4.6096371542402093</v>
      </c>
      <c r="I11" s="27"/>
      <c r="J11" s="29"/>
      <c r="K11" s="29"/>
    </row>
    <row r="12" spans="1:13" ht="15" customHeight="1">
      <c r="B12" s="79" t="s">
        <v>43</v>
      </c>
      <c r="C12" s="54" t="s">
        <v>44</v>
      </c>
      <c r="D12" s="83">
        <v>286.51711999999998</v>
      </c>
      <c r="E12" s="82">
        <v>0.16616540758085105</v>
      </c>
      <c r="F12" s="83">
        <v>348.54223000000013</v>
      </c>
      <c r="G12" s="82">
        <v>0.19247830714686548</v>
      </c>
      <c r="H12" s="82">
        <v>21.647959465738097</v>
      </c>
      <c r="I12" s="30"/>
    </row>
    <row r="13" spans="1:13" ht="15" customHeight="1">
      <c r="B13" s="79" t="s">
        <v>45</v>
      </c>
      <c r="C13" s="54" t="s">
        <v>46</v>
      </c>
      <c r="D13" s="83">
        <v>3</v>
      </c>
      <c r="E13" s="82">
        <v>1.7398479460583481E-3</v>
      </c>
      <c r="F13" s="83">
        <v>3</v>
      </c>
      <c r="G13" s="82">
        <v>1.6567143712846394E-3</v>
      </c>
      <c r="H13" s="82">
        <v>0</v>
      </c>
      <c r="I13" s="27"/>
    </row>
    <row r="14" spans="1:13" ht="15" customHeight="1">
      <c r="B14" s="80"/>
      <c r="C14" s="56" t="s">
        <v>25</v>
      </c>
      <c r="D14" s="85">
        <v>289.51711999999998</v>
      </c>
      <c r="E14" s="84">
        <v>0.16790525552690941</v>
      </c>
      <c r="F14" s="85">
        <v>351.54223000000013</v>
      </c>
      <c r="G14" s="84">
        <v>0.19413502151815012</v>
      </c>
      <c r="H14" s="84">
        <v>21.423641544928373</v>
      </c>
      <c r="I14" s="27"/>
    </row>
    <row r="15" spans="1:13" ht="15" customHeight="1">
      <c r="B15" s="81"/>
      <c r="C15" s="55" t="s">
        <v>26</v>
      </c>
      <c r="D15" s="87">
        <v>171855.59283000001</v>
      </c>
      <c r="E15" s="86">
        <v>99.667533401305093</v>
      </c>
      <c r="F15" s="87">
        <v>179826.19151000006</v>
      </c>
      <c r="G15" s="86">
        <v>99.306878602666984</v>
      </c>
      <c r="H15" s="86">
        <v>4.6379629250033139</v>
      </c>
      <c r="I15" s="30"/>
    </row>
    <row r="16" spans="1:13" ht="15" customHeight="1">
      <c r="B16" s="79" t="s">
        <v>47</v>
      </c>
      <c r="C16" s="54" t="s">
        <v>48</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49</v>
      </c>
      <c r="C17" s="54" t="s">
        <v>50</v>
      </c>
      <c r="D17" s="83">
        <v>0.02</v>
      </c>
      <c r="E17" s="82">
        <v>1.1598986307055654E-5</v>
      </c>
      <c r="F17" s="83">
        <v>0.01</v>
      </c>
      <c r="G17" s="82">
        <v>5.5223812376154654E-6</v>
      </c>
      <c r="H17" s="82">
        <v>-50</v>
      </c>
      <c r="K17" s="30"/>
      <c r="M17" s="30"/>
    </row>
    <row r="18" spans="2:13" s="27" customFormat="1" ht="15" customHeight="1" thickBot="1">
      <c r="B18" s="81"/>
      <c r="C18" s="55" t="s">
        <v>29</v>
      </c>
      <c r="D18" s="87">
        <v>573.26837</v>
      </c>
      <c r="E18" s="86">
        <v>0.33246659869490569</v>
      </c>
      <c r="F18" s="87">
        <v>1255.1132699999998</v>
      </c>
      <c r="G18" s="86">
        <v>0.69312139733301925</v>
      </c>
      <c r="H18" s="86">
        <v>118.93991290675952</v>
      </c>
      <c r="K18" s="30"/>
      <c r="M18" s="30"/>
    </row>
    <row r="19" spans="2:13" ht="24" customHeight="1" thickBot="1">
      <c r="B19" s="88"/>
      <c r="C19" s="89" t="s">
        <v>30</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1"/>
      <c r="E26" s="439"/>
      <c r="F26" s="439"/>
      <c r="G26" s="439"/>
      <c r="H26" s="439"/>
      <c r="I26" s="439"/>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Índice!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464</v>
      </c>
    </row>
    <row r="2" spans="1:13">
      <c r="B2" s="268" t="s">
        <v>397</v>
      </c>
      <c r="C2" s="261"/>
      <c r="D2" s="261"/>
      <c r="E2" s="261"/>
      <c r="F2" s="261"/>
      <c r="G2" s="261"/>
    </row>
    <row r="3" spans="1:13">
      <c r="B3" s="259" t="s">
        <v>227</v>
      </c>
      <c r="C3" s="262"/>
      <c r="D3" s="262"/>
      <c r="E3" s="262"/>
      <c r="F3" s="262"/>
      <c r="G3" s="262"/>
    </row>
    <row r="4" spans="1:13">
      <c r="B4" s="259" t="s">
        <v>186</v>
      </c>
      <c r="C4" s="262"/>
      <c r="D4" s="262"/>
      <c r="E4" s="262"/>
      <c r="F4" s="262"/>
      <c r="G4" s="262"/>
    </row>
    <row r="5" spans="1:13" ht="13.5">
      <c r="B5" s="48"/>
      <c r="C5" s="49"/>
      <c r="D5" s="49"/>
      <c r="E5" s="49"/>
      <c r="F5" s="49"/>
      <c r="G5" s="239" t="s">
        <v>228</v>
      </c>
    </row>
    <row r="6" spans="1:13" ht="14.45" customHeight="1">
      <c r="B6" s="440" t="s">
        <v>187</v>
      </c>
      <c r="C6" s="440" t="s">
        <v>188</v>
      </c>
      <c r="D6" s="440" t="s">
        <v>189</v>
      </c>
      <c r="E6" s="440" t="s">
        <v>190</v>
      </c>
      <c r="F6" s="440" t="s">
        <v>191</v>
      </c>
      <c r="G6" s="275" t="s">
        <v>192</v>
      </c>
    </row>
    <row r="7" spans="1:13">
      <c r="B7" s="438"/>
      <c r="C7" s="440"/>
      <c r="D7" s="440"/>
      <c r="E7" s="440"/>
      <c r="F7" s="440"/>
      <c r="G7" s="275" t="s">
        <v>62</v>
      </c>
    </row>
    <row r="8" spans="1:13">
      <c r="B8" s="438"/>
      <c r="C8" s="276" t="s">
        <v>72</v>
      </c>
      <c r="D8" s="440"/>
      <c r="E8" s="276" t="s">
        <v>73</v>
      </c>
      <c r="F8" s="440"/>
      <c r="G8" s="275" t="s">
        <v>193</v>
      </c>
      <c r="M8" s="269"/>
    </row>
    <row r="9" spans="1:13">
      <c r="B9" s="281" t="s">
        <v>194</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195</v>
      </c>
      <c r="C10" s="286">
        <v>27.740770000000001</v>
      </c>
      <c r="D10" s="287">
        <f t="shared" si="0"/>
        <v>0.11463941470558059</v>
      </c>
      <c r="E10" s="286">
        <v>209.77</v>
      </c>
      <c r="F10" s="287">
        <f t="shared" si="1"/>
        <v>0.77980747715832566</v>
      </c>
      <c r="G10" s="288">
        <f t="shared" si="2"/>
        <v>656.17944274798424</v>
      </c>
      <c r="M10" s="269"/>
    </row>
    <row r="11" spans="1:13">
      <c r="B11" s="281" t="s">
        <v>196</v>
      </c>
      <c r="C11" s="282">
        <v>25</v>
      </c>
      <c r="D11" s="283">
        <f t="shared" si="0"/>
        <v>0.10331311523218406</v>
      </c>
      <c r="E11" s="282">
        <v>28</v>
      </c>
      <c r="F11" s="283">
        <f t="shared" si="1"/>
        <v>0.10408833179402735</v>
      </c>
      <c r="G11" s="284">
        <f t="shared" si="2"/>
        <v>12.000000000000011</v>
      </c>
      <c r="M11" s="269"/>
    </row>
    <row r="12" spans="1:13">
      <c r="B12" s="285" t="s">
        <v>197</v>
      </c>
      <c r="C12" s="286">
        <v>138.4</v>
      </c>
      <c r="D12" s="287">
        <f t="shared" si="0"/>
        <v>0.5719414059253709</v>
      </c>
      <c r="E12" s="286">
        <v>250.53892999999999</v>
      </c>
      <c r="F12" s="287">
        <f t="shared" si="1"/>
        <v>0.9313635454700212</v>
      </c>
      <c r="G12" s="288">
        <f t="shared" si="2"/>
        <v>81.025238439306335</v>
      </c>
      <c r="M12" s="269"/>
    </row>
    <row r="13" spans="1:13">
      <c r="B13" s="281" t="s">
        <v>198</v>
      </c>
      <c r="C13" s="282">
        <v>6.25</v>
      </c>
      <c r="D13" s="283">
        <f t="shared" si="0"/>
        <v>2.5828278808046015E-2</v>
      </c>
      <c r="E13" s="282">
        <v>40.25</v>
      </c>
      <c r="F13" s="283">
        <f t="shared" si="1"/>
        <v>0.14962697695391433</v>
      </c>
      <c r="G13" s="284">
        <f t="shared" si="2"/>
        <v>544</v>
      </c>
      <c r="M13" s="269"/>
    </row>
    <row r="14" spans="1:13">
      <c r="B14" s="285" t="s">
        <v>199</v>
      </c>
      <c r="C14" s="286">
        <v>4982.3461900000002</v>
      </c>
      <c r="D14" s="287">
        <f t="shared" si="0"/>
        <v>20.589668242164127</v>
      </c>
      <c r="E14" s="286">
        <v>5874.6464000000005</v>
      </c>
      <c r="F14" s="287">
        <f t="shared" si="1"/>
        <v>21.838647987706729</v>
      </c>
      <c r="G14" s="288">
        <f t="shared" si="2"/>
        <v>17.909237455055283</v>
      </c>
      <c r="M14" s="269"/>
    </row>
    <row r="15" spans="1:13">
      <c r="B15" s="281" t="s">
        <v>200</v>
      </c>
      <c r="C15" s="282">
        <v>1852.54917</v>
      </c>
      <c r="D15" s="283">
        <f t="shared" si="0"/>
        <v>7.6557050349398779</v>
      </c>
      <c r="E15" s="282">
        <v>1653.63606</v>
      </c>
      <c r="F15" s="283">
        <f t="shared" si="1"/>
        <v>6.1472935314231485</v>
      </c>
      <c r="G15" s="284">
        <f t="shared" si="2"/>
        <v>-10.737264803611124</v>
      </c>
      <c r="M15" s="269"/>
    </row>
    <row r="16" spans="1:13">
      <c r="B16" s="285" t="s">
        <v>201</v>
      </c>
      <c r="C16" s="286">
        <v>1167.48</v>
      </c>
      <c r="D16" s="287">
        <f t="shared" si="0"/>
        <v>4.8246398308508098</v>
      </c>
      <c r="E16" s="286">
        <v>807.64109999999994</v>
      </c>
      <c r="F16" s="287">
        <f t="shared" si="1"/>
        <v>3.0023576709747579</v>
      </c>
      <c r="G16" s="288">
        <f t="shared" si="2"/>
        <v>-30.821847055195818</v>
      </c>
      <c r="M16" s="269"/>
    </row>
    <row r="17" spans="2:13">
      <c r="B17" s="281" t="s">
        <v>202</v>
      </c>
      <c r="C17" s="282">
        <v>1707.9949999999999</v>
      </c>
      <c r="D17" s="283">
        <f t="shared" si="0"/>
        <v>7.0583313700397676</v>
      </c>
      <c r="E17" s="282">
        <v>4875.9609800000007</v>
      </c>
      <c r="F17" s="283">
        <f t="shared" si="1"/>
        <v>18.12609443932039</v>
      </c>
      <c r="G17" s="284">
        <f t="shared" si="2"/>
        <v>185.47864484380815</v>
      </c>
      <c r="M17" s="269"/>
    </row>
    <row r="18" spans="2:13">
      <c r="B18" s="285" t="s">
        <v>203</v>
      </c>
      <c r="C18" s="286">
        <v>406.5</v>
      </c>
      <c r="D18" s="287">
        <f t="shared" si="0"/>
        <v>1.6798712536753129</v>
      </c>
      <c r="E18" s="286">
        <v>503.6</v>
      </c>
      <c r="F18" s="287">
        <f t="shared" si="1"/>
        <v>1.8721029961240063</v>
      </c>
      <c r="G18" s="288">
        <f t="shared" si="2"/>
        <v>23.886838868388693</v>
      </c>
      <c r="M18" s="269"/>
    </row>
    <row r="19" spans="2:13">
      <c r="B19" s="281" t="s">
        <v>204</v>
      </c>
      <c r="C19" s="282">
        <v>101.47</v>
      </c>
      <c r="D19" s="283">
        <f t="shared" si="0"/>
        <v>0.41932727210438864</v>
      </c>
      <c r="E19" s="282">
        <v>151.69999999999999</v>
      </c>
      <c r="F19" s="283">
        <f t="shared" si="1"/>
        <v>0.56393571189835534</v>
      </c>
      <c r="G19" s="284">
        <f t="shared" si="2"/>
        <v>49.502315955454804</v>
      </c>
      <c r="M19" s="269"/>
    </row>
    <row r="20" spans="2:13">
      <c r="B20" s="285" t="s">
        <v>205</v>
      </c>
      <c r="C20" s="286">
        <v>6805.2199900000005</v>
      </c>
      <c r="D20" s="287">
        <f t="shared" si="0"/>
        <v>28.1227390802893</v>
      </c>
      <c r="E20" s="286">
        <v>4378.0963400000001</v>
      </c>
      <c r="F20" s="287">
        <f t="shared" si="1"/>
        <v>16.275312302290601</v>
      </c>
      <c r="G20" s="288">
        <f t="shared" si="2"/>
        <v>-35.665616299936843</v>
      </c>
      <c r="M20" s="269"/>
    </row>
    <row r="21" spans="2:13">
      <c r="B21" s="281" t="s">
        <v>206</v>
      </c>
      <c r="C21" s="282">
        <v>206.28971999999999</v>
      </c>
      <c r="D21" s="283">
        <f t="shared" si="0"/>
        <v>0.8524973445429993</v>
      </c>
      <c r="E21" s="282">
        <v>364.30561</v>
      </c>
      <c r="F21" s="283">
        <f t="shared" si="1"/>
        <v>1.3542844002894832</v>
      </c>
      <c r="G21" s="284">
        <f t="shared" si="2"/>
        <v>76.59901327123815</v>
      </c>
      <c r="M21" s="269"/>
    </row>
    <row r="22" spans="2:13">
      <c r="B22" s="285" t="s">
        <v>207</v>
      </c>
      <c r="C22" s="286">
        <v>507.99268999999998</v>
      </c>
      <c r="D22" s="287">
        <f t="shared" si="0"/>
        <v>2.0992922927630864</v>
      </c>
      <c r="E22" s="286">
        <v>583.08566000000008</v>
      </c>
      <c r="F22" s="287">
        <f t="shared" si="1"/>
        <v>2.1675862015149798</v>
      </c>
      <c r="G22" s="288">
        <f t="shared" si="2"/>
        <v>14.782293422371895</v>
      </c>
      <c r="M22" s="269"/>
    </row>
    <row r="23" spans="2:13">
      <c r="B23" s="281" t="s">
        <v>208</v>
      </c>
      <c r="C23" s="282">
        <v>3653.69</v>
      </c>
      <c r="D23" s="283">
        <f t="shared" si="0"/>
        <v>15.098963839707141</v>
      </c>
      <c r="E23" s="282">
        <v>3918.88</v>
      </c>
      <c r="F23" s="283">
        <f t="shared" si="1"/>
        <v>14.568202917892069</v>
      </c>
      <c r="G23" s="284">
        <f t="shared" si="2"/>
        <v>7.2581417690061212</v>
      </c>
      <c r="M23" s="269"/>
    </row>
    <row r="24" spans="2:13">
      <c r="B24" s="285" t="s">
        <v>209</v>
      </c>
      <c r="C24" s="286">
        <v>1101.7280000000001</v>
      </c>
      <c r="D24" s="287">
        <f t="shared" si="0"/>
        <v>4.5529180727409466</v>
      </c>
      <c r="E24" s="286">
        <v>1661.595</v>
      </c>
      <c r="F24" s="287">
        <f t="shared" si="1"/>
        <v>6.1768804166891744</v>
      </c>
      <c r="G24" s="288">
        <f t="shared" si="2"/>
        <v>50.817170844346336</v>
      </c>
      <c r="M24" s="269"/>
    </row>
    <row r="25" spans="2:13">
      <c r="B25" s="281" t="s">
        <v>210</v>
      </c>
      <c r="C25" s="282">
        <v>916.85</v>
      </c>
      <c r="D25" s="283">
        <f t="shared" si="0"/>
        <v>3.7889051880251179</v>
      </c>
      <c r="E25" s="282">
        <v>1060.3428200000001</v>
      </c>
      <c r="F25" s="283">
        <f t="shared" si="1"/>
        <v>3.9417612594133797</v>
      </c>
      <c r="G25" s="284">
        <f t="shared" si="2"/>
        <v>15.65063205540711</v>
      </c>
      <c r="M25" s="269"/>
    </row>
    <row r="26" spans="2:13">
      <c r="B26" s="285" t="s">
        <v>211</v>
      </c>
      <c r="C26" s="286">
        <v>48.5899</v>
      </c>
      <c r="D26" s="287">
        <f t="shared" si="0"/>
        <v>0.20079895751281199</v>
      </c>
      <c r="E26" s="286">
        <v>75.653850000000006</v>
      </c>
      <c r="F26" s="287">
        <f t="shared" si="1"/>
        <v>0.28123868001055635</v>
      </c>
      <c r="G26" s="288">
        <f t="shared" si="2"/>
        <v>55.698715165085758</v>
      </c>
      <c r="M26" s="269"/>
    </row>
    <row r="27" spans="2:13">
      <c r="B27" s="281" t="s">
        <v>212</v>
      </c>
      <c r="C27" s="282">
        <v>0</v>
      </c>
      <c r="D27" s="283">
        <f t="shared" si="0"/>
        <v>0</v>
      </c>
      <c r="E27" s="282">
        <v>8.5756200000000007</v>
      </c>
      <c r="F27" s="283">
        <f t="shared" si="1"/>
        <v>3.1879356424982033E-2</v>
      </c>
      <c r="G27" s="284" t="s">
        <v>149</v>
      </c>
      <c r="M27" s="269"/>
    </row>
    <row r="28" spans="2:13">
      <c r="B28" s="285" t="s">
        <v>213</v>
      </c>
      <c r="C28" s="286">
        <v>210.67400000000001</v>
      </c>
      <c r="D28" s="287">
        <f t="shared" si="0"/>
        <v>0.87061548953700585</v>
      </c>
      <c r="E28" s="286">
        <v>258.14999999999998</v>
      </c>
      <c r="F28" s="287">
        <f t="shared" si="1"/>
        <v>0.95965724473671998</v>
      </c>
      <c r="G28" s="288">
        <f>(E28/C28-1)*100</f>
        <v>22.535291493017628</v>
      </c>
      <c r="M28" s="269"/>
    </row>
    <row r="29" spans="2:13">
      <c r="B29" s="281" t="s">
        <v>214</v>
      </c>
      <c r="C29" s="282">
        <v>203.9</v>
      </c>
      <c r="D29" s="283">
        <f t="shared" si="0"/>
        <v>0.84262176783369314</v>
      </c>
      <c r="E29" s="282">
        <v>147.05000000000001</v>
      </c>
      <c r="F29" s="283">
        <f t="shared" si="1"/>
        <v>0.54664961393970446</v>
      </c>
      <c r="G29" s="284">
        <f>(E29/C29-1)*100</f>
        <v>-27.881314369789113</v>
      </c>
      <c r="M29" s="269"/>
    </row>
    <row r="30" spans="2:13">
      <c r="B30" s="277" t="s">
        <v>215</v>
      </c>
      <c r="C30" s="278">
        <f>SUM(C9:C29)</f>
        <v>24198.282999999996</v>
      </c>
      <c r="D30" s="279"/>
      <c r="E30" s="278">
        <f>SUM(E9:E29)</f>
        <v>26900.229370000005</v>
      </c>
      <c r="F30" s="279"/>
      <c r="G30" s="280">
        <f>(E30/C30-1)*100</f>
        <v>11.165859866999694</v>
      </c>
    </row>
    <row r="31" spans="2:13" ht="13.5">
      <c r="B31" s="260" t="s">
        <v>401</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464</v>
      </c>
    </row>
    <row r="2" spans="1:5">
      <c r="B2" s="393" t="s">
        <v>106</v>
      </c>
      <c r="C2" s="393"/>
      <c r="D2" s="393"/>
      <c r="E2" s="393"/>
    </row>
    <row r="3" spans="1:5" ht="15" customHeight="1">
      <c r="B3" s="394" t="s">
        <v>107</v>
      </c>
      <c r="C3" s="394"/>
      <c r="D3" s="394"/>
      <c r="E3" s="394"/>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108</v>
      </c>
      <c r="C6" s="152">
        <v>-0.4</v>
      </c>
      <c r="D6" s="152">
        <v>-0.5</v>
      </c>
      <c r="E6" s="152">
        <v>-0.5</v>
      </c>
    </row>
    <row r="7" spans="1:5" ht="20.100000000000001" customHeight="1" thickBot="1">
      <c r="B7" s="1" t="s">
        <v>109</v>
      </c>
      <c r="C7" s="153">
        <v>0.4</v>
      </c>
      <c r="D7" s="153">
        <v>0.5</v>
      </c>
      <c r="E7" s="153">
        <v>0.9</v>
      </c>
    </row>
    <row r="8" spans="1:5" ht="20.100000000000001" customHeight="1" thickBot="1">
      <c r="B8" s="2" t="s">
        <v>110</v>
      </c>
      <c r="C8" s="152">
        <v>1.1000000000000001</v>
      </c>
      <c r="D8" s="152">
        <v>1.2</v>
      </c>
      <c r="E8" s="152">
        <v>1.2</v>
      </c>
    </row>
    <row r="9" spans="1:5" ht="20.100000000000001" customHeight="1" thickBot="1">
      <c r="B9" s="1" t="s">
        <v>111</v>
      </c>
      <c r="C9" s="153">
        <v>-2.4</v>
      </c>
      <c r="D9" s="153">
        <v>6.3</v>
      </c>
      <c r="E9" s="153">
        <v>4.5</v>
      </c>
    </row>
    <row r="10" spans="1:5" ht="20.100000000000001" customHeight="1" thickBot="1">
      <c r="B10" s="2" t="s">
        <v>112</v>
      </c>
      <c r="C10" s="152">
        <v>-6.8</v>
      </c>
      <c r="D10" s="152">
        <v>5</v>
      </c>
      <c r="E10" s="152">
        <v>4.5999999999999996</v>
      </c>
    </row>
    <row r="11" spans="1:5" ht="20.100000000000001" customHeight="1" thickBot="1">
      <c r="B11" s="1" t="s">
        <v>113</v>
      </c>
      <c r="C11" s="154">
        <v>-10.199999999999999</v>
      </c>
      <c r="D11" s="155">
        <v>8.6</v>
      </c>
      <c r="E11" s="155">
        <v>6.4</v>
      </c>
    </row>
    <row r="12" spans="1:5" ht="20.100000000000001" customHeight="1" thickBot="1">
      <c r="B12" s="2" t="s">
        <v>114</v>
      </c>
      <c r="C12" s="152">
        <v>42.3</v>
      </c>
      <c r="D12" s="152">
        <v>71.599999999999994</v>
      </c>
      <c r="E12" s="152">
        <v>60.4</v>
      </c>
    </row>
    <row r="13" spans="1:5" ht="15.75" thickTop="1">
      <c r="B13" s="156"/>
      <c r="C13" s="156"/>
      <c r="D13" s="156"/>
      <c r="E13" s="156"/>
    </row>
  </sheetData>
  <mergeCells count="2">
    <mergeCell ref="B2:E2"/>
    <mergeCell ref="B3:E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2"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464</v>
      </c>
    </row>
    <row r="2" spans="1:7">
      <c r="B2" s="441" t="s">
        <v>398</v>
      </c>
      <c r="C2" s="441"/>
      <c r="D2" s="441"/>
      <c r="E2" s="441"/>
      <c r="F2" s="441"/>
      <c r="G2" s="441"/>
    </row>
    <row r="3" spans="1:7">
      <c r="B3" s="442" t="s">
        <v>227</v>
      </c>
      <c r="C3" s="442"/>
      <c r="D3" s="442"/>
      <c r="E3" s="442"/>
      <c r="F3" s="442"/>
      <c r="G3" s="442"/>
    </row>
    <row r="4" spans="1:7">
      <c r="B4" s="442" t="s">
        <v>186</v>
      </c>
      <c r="C4" s="442"/>
      <c r="D4" s="442"/>
      <c r="E4" s="442"/>
      <c r="F4" s="442"/>
      <c r="G4" s="442"/>
    </row>
    <row r="5" spans="1:7" ht="13.5">
      <c r="B5" s="48"/>
      <c r="C5" s="49"/>
      <c r="D5" s="49"/>
      <c r="E5" s="49"/>
      <c r="F5" s="49"/>
      <c r="G5" s="239" t="s">
        <v>228</v>
      </c>
    </row>
    <row r="6" spans="1:7" ht="14.45" customHeight="1">
      <c r="B6" s="440" t="s">
        <v>216</v>
      </c>
      <c r="C6" s="440" t="s">
        <v>188</v>
      </c>
      <c r="D6" s="440" t="s">
        <v>189</v>
      </c>
      <c r="E6" s="440" t="s">
        <v>190</v>
      </c>
      <c r="F6" s="440" t="s">
        <v>191</v>
      </c>
      <c r="G6" s="275" t="s">
        <v>192</v>
      </c>
    </row>
    <row r="7" spans="1:7">
      <c r="B7" s="438"/>
      <c r="C7" s="440"/>
      <c r="D7" s="440"/>
      <c r="E7" s="440"/>
      <c r="F7" s="440"/>
      <c r="G7" s="275" t="s">
        <v>62</v>
      </c>
    </row>
    <row r="8" spans="1:7">
      <c r="B8" s="438"/>
      <c r="C8" s="276" t="s">
        <v>72</v>
      </c>
      <c r="D8" s="440"/>
      <c r="E8" s="276" t="s">
        <v>73</v>
      </c>
      <c r="F8" s="440"/>
      <c r="G8" s="275" t="s">
        <v>193</v>
      </c>
    </row>
    <row r="9" spans="1:7">
      <c r="B9" s="281" t="s">
        <v>217</v>
      </c>
      <c r="C9" s="282">
        <v>4.3310699999999995</v>
      </c>
      <c r="D9" s="283">
        <f t="shared" ref="D9:D14" si="0">(C9/C$15)*100</f>
        <v>1.7898253359546212E-2</v>
      </c>
      <c r="E9" s="282">
        <v>9.50108</v>
      </c>
      <c r="F9" s="283">
        <f t="shared" ref="F9:F14" si="1">(E9/E$15)*100</f>
        <v>3.531969883719991E-2</v>
      </c>
      <c r="G9" s="284">
        <f t="shared" ref="G9:G15" si="2">(E9/C9-1)*100</f>
        <v>119.37027108774507</v>
      </c>
    </row>
    <row r="10" spans="1:7">
      <c r="B10" s="285" t="s">
        <v>218</v>
      </c>
      <c r="C10" s="286">
        <v>268.56769000000003</v>
      </c>
      <c r="D10" s="287">
        <f t="shared" si="0"/>
        <v>1.1098625881844593</v>
      </c>
      <c r="E10" s="286">
        <v>318.09742</v>
      </c>
      <c r="F10" s="287">
        <f t="shared" si="1"/>
        <v>1.1825082069922885</v>
      </c>
      <c r="G10" s="288">
        <f t="shared" si="2"/>
        <v>18.442177463714991</v>
      </c>
    </row>
    <row r="11" spans="1:7">
      <c r="B11" s="281" t="s">
        <v>219</v>
      </c>
      <c r="C11" s="282">
        <v>3344.3744799999999</v>
      </c>
      <c r="D11" s="283">
        <f t="shared" si="0"/>
        <v>13.820709841272622</v>
      </c>
      <c r="E11" s="282">
        <v>2853.86517</v>
      </c>
      <c r="F11" s="283">
        <f t="shared" si="1"/>
        <v>10.609073739656369</v>
      </c>
      <c r="G11" s="284">
        <f t="shared" si="2"/>
        <v>-14.666698150381773</v>
      </c>
    </row>
    <row r="12" spans="1:7">
      <c r="B12" s="285" t="s">
        <v>220</v>
      </c>
      <c r="C12" s="286">
        <v>1886.8367700000001</v>
      </c>
      <c r="D12" s="287">
        <f t="shared" si="0"/>
        <v>7.7973993857332777</v>
      </c>
      <c r="E12" s="286">
        <v>1635.4964600000001</v>
      </c>
      <c r="F12" s="287">
        <f t="shared" si="1"/>
        <v>6.0798606491584719</v>
      </c>
      <c r="G12" s="288">
        <f t="shared" si="2"/>
        <v>-13.320723551513147</v>
      </c>
    </row>
    <row r="13" spans="1:7">
      <c r="B13" s="281" t="s">
        <v>221</v>
      </c>
      <c r="C13" s="282">
        <v>18617.172989999999</v>
      </c>
      <c r="D13" s="283">
        <f t="shared" si="0"/>
        <v>76.935925536534967</v>
      </c>
      <c r="E13" s="282">
        <v>20805.040260000002</v>
      </c>
      <c r="F13" s="283">
        <f t="shared" si="1"/>
        <v>77.34149762753492</v>
      </c>
      <c r="G13" s="284">
        <f t="shared" si="2"/>
        <v>11.751876996444043</v>
      </c>
    </row>
    <row r="14" spans="1:7">
      <c r="B14" s="285" t="s">
        <v>222</v>
      </c>
      <c r="C14" s="286">
        <v>77</v>
      </c>
      <c r="D14" s="287">
        <f t="shared" si="0"/>
        <v>0.31820439491512681</v>
      </c>
      <c r="E14" s="286">
        <v>1278.2289800000001</v>
      </c>
      <c r="F14" s="287">
        <f t="shared" si="1"/>
        <v>4.7517400778207568</v>
      </c>
      <c r="G14" s="288">
        <f t="shared" si="2"/>
        <v>1560.0376363636365</v>
      </c>
    </row>
    <row r="15" spans="1:7">
      <c r="B15" s="277" t="s">
        <v>215</v>
      </c>
      <c r="C15" s="278">
        <f>SUM(C9:C14)</f>
        <v>24198.282999999999</v>
      </c>
      <c r="D15" s="279"/>
      <c r="E15" s="278">
        <f>SUM(E9:E14)</f>
        <v>26900.229370000001</v>
      </c>
      <c r="F15" s="279"/>
      <c r="G15" s="280">
        <f t="shared" si="2"/>
        <v>11.16585986699965</v>
      </c>
    </row>
    <row r="16" spans="1:7" ht="13.5">
      <c r="B16" s="260" t="s">
        <v>401</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464</v>
      </c>
    </row>
    <row r="2" spans="1:14">
      <c r="B2" s="441" t="s">
        <v>399</v>
      </c>
      <c r="C2" s="441"/>
      <c r="D2" s="441"/>
      <c r="E2" s="441"/>
      <c r="F2" s="441"/>
      <c r="G2" s="441"/>
    </row>
    <row r="3" spans="1:14">
      <c r="B3" s="442" t="s">
        <v>227</v>
      </c>
      <c r="C3" s="442"/>
      <c r="D3" s="442"/>
      <c r="E3" s="442"/>
      <c r="F3" s="442"/>
      <c r="G3" s="442"/>
    </row>
    <row r="4" spans="1:14" s="48" customFormat="1" ht="13.5">
      <c r="C4" s="49"/>
      <c r="D4" s="49"/>
      <c r="E4" s="49"/>
      <c r="F4" s="49"/>
      <c r="G4" s="239" t="s">
        <v>228</v>
      </c>
      <c r="H4" s="270"/>
      <c r="I4" s="270"/>
      <c r="J4" s="270"/>
      <c r="K4" s="270"/>
      <c r="L4" s="270"/>
    </row>
    <row r="5" spans="1:14" s="271" customFormat="1" ht="12.75" customHeight="1">
      <c r="B5" s="440" t="s">
        <v>223</v>
      </c>
      <c r="C5" s="440" t="s">
        <v>188</v>
      </c>
      <c r="D5" s="440" t="s">
        <v>189</v>
      </c>
      <c r="E5" s="440" t="s">
        <v>190</v>
      </c>
      <c r="F5" s="440" t="s">
        <v>191</v>
      </c>
      <c r="G5" s="275" t="s">
        <v>192</v>
      </c>
    </row>
    <row r="6" spans="1:14" s="271" customFormat="1" ht="12.75" customHeight="1">
      <c r="B6" s="438"/>
      <c r="C6" s="440"/>
      <c r="D6" s="440"/>
      <c r="E6" s="440"/>
      <c r="F6" s="440"/>
      <c r="G6" s="275" t="s">
        <v>62</v>
      </c>
    </row>
    <row r="7" spans="1:14" s="271" customFormat="1" ht="12.75" customHeight="1">
      <c r="B7" s="438"/>
      <c r="C7" s="276" t="s">
        <v>72</v>
      </c>
      <c r="D7" s="440"/>
      <c r="E7" s="276" t="s">
        <v>73</v>
      </c>
      <c r="F7" s="440"/>
      <c r="G7" s="275" t="s">
        <v>193</v>
      </c>
    </row>
    <row r="8" spans="1:14" s="273" customFormat="1" ht="12" customHeight="1">
      <c r="B8" s="281" t="s">
        <v>195</v>
      </c>
      <c r="C8" s="283">
        <v>0.33356999999999998</v>
      </c>
      <c r="D8" s="283">
        <f>C8/C$26*100</f>
        <v>5.0059041741120488E-3</v>
      </c>
      <c r="E8" s="283">
        <v>140.83462</v>
      </c>
      <c r="F8" s="283">
        <f>E8/E$26*100</f>
        <v>1.6165368848868298</v>
      </c>
      <c r="G8" s="284" t="s">
        <v>149</v>
      </c>
      <c r="H8" s="272"/>
      <c r="I8" s="272"/>
      <c r="J8" s="272"/>
      <c r="K8" s="272"/>
      <c r="L8" s="272"/>
      <c r="M8" s="272"/>
      <c r="N8" s="272"/>
    </row>
    <row r="9" spans="1:14" s="273" customFormat="1" ht="12" customHeight="1">
      <c r="B9" s="285" t="s">
        <v>196</v>
      </c>
      <c r="C9" s="287">
        <v>0</v>
      </c>
      <c r="D9" s="287">
        <f t="shared" ref="D9:F25" si="0">C9/C$26*100</f>
        <v>0</v>
      </c>
      <c r="E9" s="287">
        <v>2</v>
      </c>
      <c r="F9" s="287">
        <f t="shared" si="0"/>
        <v>2.2956527093790285E-2</v>
      </c>
      <c r="G9" s="288" t="s">
        <v>149</v>
      </c>
      <c r="I9" s="272"/>
      <c r="J9" s="272"/>
      <c r="K9" s="272"/>
      <c r="L9" s="272"/>
      <c r="M9" s="272"/>
      <c r="N9" s="272"/>
    </row>
    <row r="10" spans="1:14" s="273" customFormat="1" ht="12" customHeight="1">
      <c r="B10" s="281" t="s">
        <v>197</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199</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200</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201</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202</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203</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205</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206</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207</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208</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209</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210</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211</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212</v>
      </c>
      <c r="C23" s="287">
        <v>0</v>
      </c>
      <c r="D23" s="287">
        <f t="shared" si="0"/>
        <v>0</v>
      </c>
      <c r="E23" s="287">
        <v>0.44</v>
      </c>
      <c r="F23" s="287">
        <f t="shared" si="0"/>
        <v>5.0504359606338631E-3</v>
      </c>
      <c r="G23" s="288" t="s">
        <v>149</v>
      </c>
      <c r="I23" s="272"/>
      <c r="J23" s="272"/>
      <c r="K23" s="272"/>
      <c r="L23" s="272"/>
      <c r="M23" s="272"/>
      <c r="N23" s="272"/>
    </row>
    <row r="24" spans="2:14" s="273" customFormat="1" ht="12" customHeight="1">
      <c r="B24" s="281" t="s">
        <v>213</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214</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224</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225</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464</v>
      </c>
      <c r="B1" s="441" t="s">
        <v>400</v>
      </c>
      <c r="C1" s="441"/>
      <c r="D1" s="441"/>
      <c r="E1" s="441"/>
      <c r="F1" s="441"/>
      <c r="G1" s="441"/>
      <c r="H1" s="270"/>
      <c r="I1" s="270"/>
      <c r="J1" s="270"/>
      <c r="K1" s="270"/>
      <c r="L1" s="270"/>
    </row>
    <row r="2" spans="1:14" s="48" customFormat="1" ht="18.600000000000001" customHeight="1">
      <c r="B2" s="442" t="s">
        <v>227</v>
      </c>
      <c r="C2" s="442"/>
      <c r="D2" s="442"/>
      <c r="E2" s="442"/>
      <c r="F2" s="442"/>
      <c r="G2" s="442"/>
      <c r="H2" s="270"/>
      <c r="I2" s="270"/>
      <c r="J2" s="270"/>
      <c r="K2" s="270"/>
      <c r="L2" s="270"/>
    </row>
    <row r="3" spans="1:14" s="48" customFormat="1" ht="13.5">
      <c r="C3" s="49"/>
      <c r="D3" s="49"/>
      <c r="E3" s="49"/>
      <c r="F3" s="49"/>
      <c r="G3" s="239" t="s">
        <v>228</v>
      </c>
      <c r="H3" s="270"/>
      <c r="I3" s="270"/>
      <c r="J3" s="270"/>
      <c r="K3" s="270"/>
      <c r="L3" s="270"/>
    </row>
    <row r="4" spans="1:14" s="271" customFormat="1" ht="12.75" customHeight="1">
      <c r="B4" s="440" t="s">
        <v>223</v>
      </c>
      <c r="C4" s="440" t="s">
        <v>188</v>
      </c>
      <c r="D4" s="440" t="s">
        <v>189</v>
      </c>
      <c r="E4" s="440" t="s">
        <v>190</v>
      </c>
      <c r="F4" s="440" t="s">
        <v>191</v>
      </c>
      <c r="G4" s="275" t="s">
        <v>192</v>
      </c>
    </row>
    <row r="5" spans="1:14" s="271" customFormat="1" ht="12.75" customHeight="1">
      <c r="B5" s="438"/>
      <c r="C5" s="440"/>
      <c r="D5" s="440"/>
      <c r="E5" s="440"/>
      <c r="F5" s="440"/>
      <c r="G5" s="275" t="s">
        <v>62</v>
      </c>
    </row>
    <row r="6" spans="1:14" s="271" customFormat="1" ht="12.75" customHeight="1">
      <c r="B6" s="438"/>
      <c r="C6" s="276" t="s">
        <v>72</v>
      </c>
      <c r="D6" s="440"/>
      <c r="E6" s="276" t="s">
        <v>73</v>
      </c>
      <c r="F6" s="440"/>
      <c r="G6" s="275" t="s">
        <v>193</v>
      </c>
    </row>
    <row r="7" spans="1:14" s="273" customFormat="1" ht="12" customHeight="1">
      <c r="B7" s="281" t="s">
        <v>199</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200</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201</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202</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204</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205</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206</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208</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209</v>
      </c>
      <c r="C15" s="283">
        <v>0</v>
      </c>
      <c r="D15" s="283">
        <f t="shared" si="1"/>
        <v>0</v>
      </c>
      <c r="E15" s="283">
        <v>0.7</v>
      </c>
      <c r="F15" s="283">
        <f t="shared" si="1"/>
        <v>3.4143313034824818E-2</v>
      </c>
      <c r="G15" s="284" t="s">
        <v>149</v>
      </c>
      <c r="I15" s="272"/>
      <c r="J15" s="272"/>
      <c r="K15" s="272"/>
      <c r="L15" s="272"/>
      <c r="M15" s="272"/>
      <c r="N15" s="272"/>
    </row>
    <row r="16" spans="1:14" s="273" customFormat="1" ht="12" customHeight="1">
      <c r="B16" s="285" t="s">
        <v>212</v>
      </c>
      <c r="C16" s="287">
        <v>0</v>
      </c>
      <c r="D16" s="287">
        <f t="shared" si="1"/>
        <v>0</v>
      </c>
      <c r="E16" s="287">
        <v>0.4</v>
      </c>
      <c r="F16" s="287">
        <f t="shared" si="1"/>
        <v>1.951046459132847E-2</v>
      </c>
      <c r="G16" s="288" t="s">
        <v>149</v>
      </c>
      <c r="I16" s="272"/>
      <c r="J16" s="272"/>
      <c r="K16" s="272"/>
      <c r="L16" s="272"/>
      <c r="M16" s="272"/>
      <c r="N16" s="272"/>
    </row>
    <row r="17" spans="2:14" s="273" customFormat="1" ht="12" customHeight="1">
      <c r="B17" s="263" t="s">
        <v>213</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226</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225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464</v>
      </c>
      <c r="B1" s="443" t="s">
        <v>470</v>
      </c>
      <c r="C1" s="444"/>
      <c r="D1" s="444"/>
    </row>
    <row r="3" spans="1:6" ht="41.25" customHeight="1">
      <c r="B3" s="308" t="s">
        <v>265</v>
      </c>
      <c r="C3" s="308" t="s">
        <v>266</v>
      </c>
      <c r="D3" s="308" t="s">
        <v>267</v>
      </c>
    </row>
    <row r="4" spans="1:6" ht="293.25" customHeight="1">
      <c r="B4" s="445" t="s">
        <v>268</v>
      </c>
      <c r="C4" s="310" t="s">
        <v>269</v>
      </c>
      <c r="D4" s="311" t="s">
        <v>270</v>
      </c>
    </row>
    <row r="5" spans="1:6" ht="140.25">
      <c r="B5" s="445"/>
      <c r="C5" s="312" t="s">
        <v>271</v>
      </c>
      <c r="D5" s="313" t="s">
        <v>272</v>
      </c>
    </row>
    <row r="6" spans="1:6" ht="29.25" customHeight="1">
      <c r="B6" s="445"/>
      <c r="C6" s="314" t="s">
        <v>273</v>
      </c>
      <c r="D6" s="315" t="s">
        <v>274</v>
      </c>
    </row>
    <row r="7" spans="1:6" ht="89.25">
      <c r="B7" s="445"/>
      <c r="C7" s="312" t="s">
        <v>275</v>
      </c>
      <c r="D7" s="313" t="s">
        <v>276</v>
      </c>
    </row>
    <row r="8" spans="1:6" ht="91.5" customHeight="1">
      <c r="B8" s="445"/>
      <c r="C8" s="310" t="s">
        <v>277</v>
      </c>
      <c r="D8" s="311" t="s">
        <v>278</v>
      </c>
    </row>
    <row r="9" spans="1:6" ht="51">
      <c r="B9" s="445"/>
      <c r="C9" s="312" t="s">
        <v>279</v>
      </c>
      <c r="D9" s="313" t="s">
        <v>280</v>
      </c>
      <c r="E9" s="316"/>
      <c r="F9" s="316"/>
    </row>
    <row r="10" spans="1:6" ht="27.75" customHeight="1">
      <c r="B10" s="445"/>
      <c r="C10" s="310" t="s">
        <v>281</v>
      </c>
      <c r="D10" s="311" t="s">
        <v>282</v>
      </c>
    </row>
    <row r="11" spans="1:6" ht="25.5">
      <c r="B11" s="445"/>
      <c r="C11" s="312" t="s">
        <v>283</v>
      </c>
      <c r="D11" s="313" t="s">
        <v>284</v>
      </c>
    </row>
    <row r="12" spans="1:6">
      <c r="B12" s="445"/>
      <c r="C12" s="310" t="s">
        <v>285</v>
      </c>
      <c r="D12" s="311" t="s">
        <v>286</v>
      </c>
    </row>
    <row r="13" spans="1:6" ht="25.5">
      <c r="B13" s="445"/>
      <c r="C13" s="312" t="s">
        <v>287</v>
      </c>
      <c r="D13" s="313" t="s">
        <v>288</v>
      </c>
    </row>
    <row r="14" spans="1:6">
      <c r="B14" s="445"/>
      <c r="C14" s="310" t="s">
        <v>289</v>
      </c>
      <c r="D14" s="311" t="s">
        <v>290</v>
      </c>
    </row>
    <row r="15" spans="1:6" ht="38.25">
      <c r="B15" s="445"/>
      <c r="C15" s="312" t="s">
        <v>291</v>
      </c>
      <c r="D15" s="313" t="s">
        <v>292</v>
      </c>
    </row>
    <row r="16" spans="1:6" ht="191.25">
      <c r="B16" s="445"/>
      <c r="C16" s="317" t="s">
        <v>293</v>
      </c>
      <c r="D16" s="311" t="s">
        <v>294</v>
      </c>
    </row>
    <row r="17" spans="2:6" ht="52.15" customHeight="1">
      <c r="B17" s="445"/>
      <c r="C17" s="312" t="s">
        <v>295</v>
      </c>
      <c r="D17" s="313" t="s">
        <v>296</v>
      </c>
    </row>
    <row r="18" spans="2:6" ht="35.450000000000003" customHeight="1">
      <c r="B18" s="445"/>
      <c r="C18" s="310" t="s">
        <v>297</v>
      </c>
      <c r="D18" s="311" t="s">
        <v>298</v>
      </c>
    </row>
    <row r="19" spans="2:6" ht="42.6" customHeight="1">
      <c r="B19" s="445"/>
      <c r="C19" s="312" t="s">
        <v>299</v>
      </c>
      <c r="D19" s="313" t="s">
        <v>300</v>
      </c>
    </row>
    <row r="20" spans="2:6" ht="38.25">
      <c r="B20" s="446" t="s">
        <v>301</v>
      </c>
      <c r="C20" s="317" t="s">
        <v>302</v>
      </c>
      <c r="D20" s="311" t="s">
        <v>303</v>
      </c>
    </row>
    <row r="21" spans="2:6" ht="54.75" customHeight="1">
      <c r="B21" s="446"/>
      <c r="C21" s="447" t="s">
        <v>304</v>
      </c>
      <c r="D21" s="313" t="s">
        <v>305</v>
      </c>
      <c r="E21" s="316"/>
      <c r="F21" s="316"/>
    </row>
    <row r="22" spans="2:6" ht="54" customHeight="1">
      <c r="B22" s="446"/>
      <c r="C22" s="447"/>
      <c r="D22" s="313" t="s">
        <v>306</v>
      </c>
      <c r="E22" s="316"/>
      <c r="F22" s="316"/>
    </row>
    <row r="23" spans="2:6" ht="48" customHeight="1">
      <c r="B23" s="446"/>
      <c r="C23" s="448" t="s">
        <v>307</v>
      </c>
      <c r="D23" s="311" t="s">
        <v>308</v>
      </c>
      <c r="E23" s="316"/>
      <c r="F23" s="316"/>
    </row>
    <row r="24" spans="2:6" ht="51">
      <c r="B24" s="446"/>
      <c r="C24" s="448"/>
      <c r="D24" s="311" t="s">
        <v>309</v>
      </c>
      <c r="E24" s="316"/>
      <c r="F24" s="316"/>
    </row>
    <row r="25" spans="2:6" ht="51">
      <c r="B25" s="446"/>
      <c r="C25" s="447" t="s">
        <v>310</v>
      </c>
      <c r="D25" s="313" t="s">
        <v>311</v>
      </c>
      <c r="E25" s="316"/>
      <c r="F25" s="316"/>
    </row>
    <row r="26" spans="2:6" ht="44.25" customHeight="1">
      <c r="B26" s="446"/>
      <c r="C26" s="447"/>
      <c r="D26" s="313" t="s">
        <v>312</v>
      </c>
      <c r="E26" s="316"/>
      <c r="F26" s="316"/>
    </row>
    <row r="27" spans="2:6" ht="51">
      <c r="B27" s="446"/>
      <c r="C27" s="317" t="s">
        <v>313</v>
      </c>
      <c r="D27" s="311" t="s">
        <v>314</v>
      </c>
    </row>
    <row r="28" spans="2:6" ht="25.5">
      <c r="B28" s="446"/>
      <c r="C28" s="312" t="s">
        <v>315</v>
      </c>
      <c r="D28" s="313" t="s">
        <v>396</v>
      </c>
    </row>
    <row r="29" spans="2:6">
      <c r="B29" s="446"/>
      <c r="C29" s="317" t="s">
        <v>316</v>
      </c>
      <c r="D29" s="311" t="s">
        <v>317</v>
      </c>
    </row>
    <row r="30" spans="2:6" ht="38.25">
      <c r="B30" s="446"/>
      <c r="C30" s="312" t="s">
        <v>318</v>
      </c>
      <c r="D30" s="313" t="s">
        <v>319</v>
      </c>
    </row>
    <row r="31" spans="2:6" ht="21" customHeight="1">
      <c r="B31" s="446"/>
      <c r="C31" s="317" t="s">
        <v>320</v>
      </c>
      <c r="D31" s="311" t="s">
        <v>321</v>
      </c>
    </row>
    <row r="32" spans="2:6" ht="63.75">
      <c r="B32" s="446"/>
      <c r="C32" s="312" t="s">
        <v>322</v>
      </c>
      <c r="D32" s="313" t="s">
        <v>323</v>
      </c>
    </row>
    <row r="33" spans="2:6" ht="38.25">
      <c r="B33" s="446"/>
      <c r="C33" s="317" t="s">
        <v>287</v>
      </c>
      <c r="D33" s="311" t="s">
        <v>324</v>
      </c>
    </row>
    <row r="34" spans="2:6" ht="25.5">
      <c r="B34" s="446"/>
      <c r="C34" s="312" t="s">
        <v>325</v>
      </c>
      <c r="D34" s="313" t="s">
        <v>326</v>
      </c>
    </row>
    <row r="35" spans="2:6">
      <c r="B35" s="445" t="s">
        <v>327</v>
      </c>
      <c r="C35" s="317" t="s">
        <v>328</v>
      </c>
      <c r="D35" s="311" t="s">
        <v>329</v>
      </c>
    </row>
    <row r="36" spans="2:6" ht="63.75">
      <c r="B36" s="445"/>
      <c r="C36" s="312" t="s">
        <v>330</v>
      </c>
      <c r="D36" s="313" t="s">
        <v>331</v>
      </c>
    </row>
    <row r="37" spans="2:6" ht="114.75">
      <c r="B37" s="445"/>
      <c r="C37" s="317" t="s">
        <v>332</v>
      </c>
      <c r="D37" s="311" t="s">
        <v>333</v>
      </c>
    </row>
    <row r="38" spans="2:6" ht="63.75">
      <c r="B38" s="445"/>
      <c r="C38" s="312" t="s">
        <v>334</v>
      </c>
      <c r="D38" s="313" t="s">
        <v>335</v>
      </c>
    </row>
    <row r="39" spans="2:6" ht="153">
      <c r="B39" s="445"/>
      <c r="C39" s="317" t="s">
        <v>336</v>
      </c>
      <c r="D39" s="311" t="s">
        <v>337</v>
      </c>
    </row>
    <row r="40" spans="2:6" ht="25.5">
      <c r="B40" s="445"/>
      <c r="C40" s="312" t="s">
        <v>338</v>
      </c>
      <c r="D40" s="313" t="s">
        <v>339</v>
      </c>
    </row>
    <row r="41" spans="2:6" ht="166.5" customHeight="1">
      <c r="B41" s="445"/>
      <c r="C41" s="317" t="s">
        <v>340</v>
      </c>
      <c r="D41" s="311" t="s">
        <v>341</v>
      </c>
      <c r="E41" s="316"/>
      <c r="F41" s="316"/>
    </row>
    <row r="42" spans="2:6" ht="25.5">
      <c r="B42" s="445"/>
      <c r="C42" s="312" t="s">
        <v>342</v>
      </c>
      <c r="D42" s="313" t="s">
        <v>343</v>
      </c>
      <c r="E42" s="316"/>
      <c r="F42" s="316"/>
    </row>
    <row r="43" spans="2:6" ht="89.25">
      <c r="B43" s="445"/>
      <c r="C43" s="317" t="s">
        <v>344</v>
      </c>
      <c r="D43" s="311" t="s">
        <v>345</v>
      </c>
      <c r="E43" s="316"/>
      <c r="F43" s="316"/>
    </row>
    <row r="44" spans="2:6" ht="76.5">
      <c r="B44" s="445"/>
      <c r="C44" s="312" t="s">
        <v>346</v>
      </c>
      <c r="D44" s="313" t="s">
        <v>347</v>
      </c>
    </row>
    <row r="45" spans="2:6" ht="63.75">
      <c r="B45" s="446" t="s">
        <v>348</v>
      </c>
      <c r="C45" s="314" t="s">
        <v>349</v>
      </c>
      <c r="D45" s="315" t="s">
        <v>350</v>
      </c>
    </row>
    <row r="46" spans="2:6" ht="27" customHeight="1">
      <c r="B46" s="446"/>
      <c r="C46" s="312" t="s">
        <v>275</v>
      </c>
      <c r="D46" s="313" t="s">
        <v>351</v>
      </c>
    </row>
    <row r="47" spans="2:6" ht="45" customHeight="1">
      <c r="B47" s="446"/>
      <c r="C47" s="317" t="s">
        <v>352</v>
      </c>
      <c r="D47" s="311" t="s">
        <v>353</v>
      </c>
    </row>
    <row r="48" spans="2:6" ht="76.5">
      <c r="B48" s="446"/>
      <c r="C48" s="312" t="s">
        <v>354</v>
      </c>
      <c r="D48" s="313" t="s">
        <v>355</v>
      </c>
      <c r="E48" s="316"/>
      <c r="F48" s="316"/>
    </row>
    <row r="49" spans="2:6" ht="25.5">
      <c r="B49" s="446"/>
      <c r="C49" s="317" t="s">
        <v>356</v>
      </c>
      <c r="D49" s="311" t="s">
        <v>357</v>
      </c>
    </row>
    <row r="50" spans="2:6" ht="38.25">
      <c r="B50" s="446"/>
      <c r="C50" s="312" t="s">
        <v>273</v>
      </c>
      <c r="D50" s="313" t="s">
        <v>358</v>
      </c>
    </row>
    <row r="51" spans="2:6" ht="178.5">
      <c r="B51" s="445" t="s">
        <v>359</v>
      </c>
      <c r="C51" s="317" t="s">
        <v>360</v>
      </c>
      <c r="D51" s="311" t="s">
        <v>361</v>
      </c>
    </row>
    <row r="52" spans="2:6" ht="45" customHeight="1">
      <c r="B52" s="445"/>
      <c r="C52" s="312" t="s">
        <v>279</v>
      </c>
      <c r="D52" s="313" t="s">
        <v>362</v>
      </c>
    </row>
    <row r="53" spans="2:6" ht="60.75" customHeight="1">
      <c r="B53" s="445"/>
      <c r="C53" s="317" t="s">
        <v>363</v>
      </c>
      <c r="D53" s="311" t="s">
        <v>364</v>
      </c>
      <c r="E53" s="316"/>
      <c r="F53" s="316"/>
    </row>
    <row r="54" spans="2:6" ht="63.75" customHeight="1">
      <c r="B54" s="445"/>
      <c r="C54" s="312" t="s">
        <v>365</v>
      </c>
      <c r="D54" s="313" t="s">
        <v>366</v>
      </c>
      <c r="E54" s="316"/>
      <c r="F54" s="316"/>
    </row>
    <row r="55" spans="2:6" ht="20.25" customHeight="1">
      <c r="B55" s="446" t="s">
        <v>367</v>
      </c>
      <c r="C55" s="317" t="s">
        <v>368</v>
      </c>
      <c r="D55" s="311" t="s">
        <v>369</v>
      </c>
    </row>
    <row r="56" spans="2:6" ht="25.5">
      <c r="B56" s="446"/>
      <c r="C56" s="312" t="s">
        <v>370</v>
      </c>
      <c r="D56" s="313" t="s">
        <v>371</v>
      </c>
    </row>
    <row r="57" spans="2:6" ht="38.25">
      <c r="B57" s="446"/>
      <c r="C57" s="317" t="s">
        <v>372</v>
      </c>
      <c r="D57" s="311" t="s">
        <v>373</v>
      </c>
    </row>
    <row r="58" spans="2:6" ht="38.25">
      <c r="B58" s="446"/>
      <c r="C58" s="312" t="s">
        <v>374</v>
      </c>
      <c r="D58" s="313" t="s">
        <v>375</v>
      </c>
    </row>
    <row r="59" spans="2:6" ht="25.5">
      <c r="B59" s="446"/>
      <c r="C59" s="317" t="s">
        <v>376</v>
      </c>
      <c r="D59" s="311" t="s">
        <v>377</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Índice!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464</v>
      </c>
    </row>
    <row r="2" spans="1:8">
      <c r="B2" s="393" t="s">
        <v>115</v>
      </c>
      <c r="C2" s="393"/>
      <c r="D2" s="393"/>
      <c r="E2" s="393"/>
      <c r="F2" s="393"/>
      <c r="G2" s="393"/>
      <c r="H2" s="162"/>
    </row>
    <row r="3" spans="1:8" ht="15.75" thickBot="1">
      <c r="B3" s="394" t="s">
        <v>116</v>
      </c>
      <c r="C3" s="394"/>
      <c r="D3" s="394"/>
      <c r="E3" s="394"/>
      <c r="F3" s="394"/>
      <c r="G3" s="394"/>
      <c r="H3" s="162"/>
    </row>
    <row r="4" spans="1:8" ht="25.5" customHeight="1" thickBot="1">
      <c r="B4" s="217"/>
      <c r="C4" s="176" t="s">
        <v>117</v>
      </c>
      <c r="D4" s="176" t="s">
        <v>118</v>
      </c>
      <c r="E4" s="176" t="s">
        <v>118</v>
      </c>
      <c r="F4" s="176" t="s">
        <v>119</v>
      </c>
      <c r="G4" s="176" t="s">
        <v>120</v>
      </c>
    </row>
    <row r="5" spans="1:8" ht="20.100000000000001" customHeight="1" thickBot="1">
      <c r="B5" s="218"/>
      <c r="C5" s="218"/>
      <c r="D5" s="219" t="s">
        <v>121</v>
      </c>
      <c r="E5" s="395" t="s">
        <v>122</v>
      </c>
      <c r="F5" s="395"/>
      <c r="G5" s="395"/>
    </row>
    <row r="6" spans="1:8" ht="20.100000000000001" customHeight="1" thickBot="1">
      <c r="B6" s="163" t="s">
        <v>123</v>
      </c>
      <c r="C6" s="164" t="s">
        <v>124</v>
      </c>
      <c r="D6" s="164">
        <v>98.8</v>
      </c>
      <c r="E6" s="164">
        <v>-10.8</v>
      </c>
      <c r="F6" s="164">
        <v>6.5</v>
      </c>
      <c r="G6" s="164">
        <v>7</v>
      </c>
    </row>
    <row r="7" spans="1:8" ht="20.100000000000001" customHeight="1" thickTop="1" thickBot="1">
      <c r="B7" s="165" t="s">
        <v>125</v>
      </c>
      <c r="C7" s="166"/>
      <c r="D7" s="167">
        <v>1182</v>
      </c>
      <c r="E7" s="166">
        <v>0.6</v>
      </c>
      <c r="F7" s="166">
        <v>1.1000000000000001</v>
      </c>
      <c r="G7" s="166">
        <v>1.5</v>
      </c>
    </row>
    <row r="8" spans="1:8" ht="20.100000000000001" customHeight="1" thickTop="1" thickBot="1">
      <c r="B8" s="220" t="s">
        <v>126</v>
      </c>
      <c r="C8" s="168"/>
      <c r="D8" s="168"/>
      <c r="E8" s="168"/>
      <c r="F8" s="168"/>
      <c r="G8" s="168"/>
      <c r="H8" s="162"/>
    </row>
    <row r="9" spans="1:8" ht="20.100000000000001" customHeight="1" thickTop="1" thickBot="1">
      <c r="B9" s="158" t="s">
        <v>175</v>
      </c>
      <c r="C9" s="166"/>
      <c r="D9" s="166"/>
      <c r="E9" s="166">
        <v>0.1</v>
      </c>
      <c r="F9" s="166">
        <v>0.3</v>
      </c>
      <c r="G9" s="166">
        <v>0.3</v>
      </c>
      <c r="H9" s="162"/>
    </row>
    <row r="10" spans="1:8" ht="20.100000000000001" customHeight="1" thickBot="1">
      <c r="B10" s="159" t="s">
        <v>176</v>
      </c>
      <c r="C10" s="168"/>
      <c r="D10" s="168"/>
      <c r="E10" s="168">
        <v>0.2</v>
      </c>
      <c r="F10" s="168">
        <v>0.2</v>
      </c>
      <c r="G10" s="168">
        <v>0.4</v>
      </c>
      <c r="H10" s="162"/>
    </row>
    <row r="11" spans="1:8" ht="20.100000000000001" customHeight="1" thickBot="1">
      <c r="B11" s="158" t="s">
        <v>177</v>
      </c>
      <c r="C11" s="166"/>
      <c r="D11" s="166"/>
      <c r="E11" s="166">
        <v>0.2</v>
      </c>
      <c r="F11" s="166">
        <v>0.6</v>
      </c>
      <c r="G11" s="166">
        <v>0.7</v>
      </c>
      <c r="H11" s="162"/>
    </row>
    <row r="12" spans="1:8" ht="20.100000000000001" customHeight="1" thickBot="1">
      <c r="B12" s="163" t="s">
        <v>174</v>
      </c>
      <c r="C12" s="164" t="s">
        <v>124</v>
      </c>
      <c r="D12" s="389">
        <v>1121.9000000000001</v>
      </c>
      <c r="E12" s="164">
        <v>-9.8000000000000007</v>
      </c>
      <c r="F12" s="164">
        <v>7.8</v>
      </c>
      <c r="G12" s="164">
        <v>8.6</v>
      </c>
      <c r="H12" s="162"/>
    </row>
    <row r="13" spans="1:8" ht="20.100000000000001" customHeight="1" thickTop="1" thickBot="1">
      <c r="B13" s="396" t="s">
        <v>127</v>
      </c>
      <c r="C13" s="396"/>
      <c r="D13" s="396"/>
      <c r="E13" s="396"/>
      <c r="F13" s="396"/>
      <c r="G13" s="396"/>
      <c r="H13" s="162"/>
    </row>
    <row r="14" spans="1:8" ht="20.100000000000001" customHeight="1" thickTop="1" thickBot="1">
      <c r="B14" s="163" t="s">
        <v>128</v>
      </c>
      <c r="C14" s="164" t="s">
        <v>129</v>
      </c>
      <c r="D14" s="164">
        <v>95.6</v>
      </c>
      <c r="E14" s="164">
        <v>-12</v>
      </c>
      <c r="F14" s="164">
        <v>8</v>
      </c>
      <c r="G14" s="164">
        <v>6.9</v>
      </c>
      <c r="H14" s="162"/>
    </row>
    <row r="15" spans="1:8" ht="20.100000000000001" customHeight="1" thickTop="1" thickBot="1">
      <c r="B15" s="169" t="s">
        <v>130</v>
      </c>
      <c r="C15" s="166" t="s">
        <v>129</v>
      </c>
      <c r="D15" s="166">
        <v>109.9</v>
      </c>
      <c r="E15" s="166">
        <v>3.3</v>
      </c>
      <c r="F15" s="166">
        <v>2.5</v>
      </c>
      <c r="G15" s="166">
        <v>1.5</v>
      </c>
      <c r="H15" s="162"/>
    </row>
    <row r="16" spans="1:8" ht="20.100000000000001" customHeight="1" thickTop="1" thickBot="1">
      <c r="B16" s="163" t="s">
        <v>131</v>
      </c>
      <c r="C16" s="164" t="s">
        <v>132</v>
      </c>
      <c r="D16" s="164">
        <v>109.9</v>
      </c>
      <c r="E16" s="164">
        <v>-9.5</v>
      </c>
      <c r="F16" s="164">
        <v>7.2</v>
      </c>
      <c r="G16" s="164">
        <v>12.3</v>
      </c>
      <c r="H16" s="162"/>
    </row>
    <row r="17" spans="2:8" ht="20.100000000000001" customHeight="1" thickTop="1" thickBot="1">
      <c r="B17" s="169" t="s">
        <v>133</v>
      </c>
      <c r="C17" s="166" t="s">
        <v>134</v>
      </c>
      <c r="D17" s="166">
        <v>-0.5</v>
      </c>
      <c r="E17" s="166">
        <v>-0.5</v>
      </c>
      <c r="F17" s="166">
        <v>0</v>
      </c>
      <c r="G17" s="166">
        <v>0</v>
      </c>
      <c r="H17" s="162"/>
    </row>
    <row r="18" spans="2:8" ht="20.100000000000001" customHeight="1" thickTop="1" thickBot="1">
      <c r="B18" s="163" t="s">
        <v>135</v>
      </c>
      <c r="C18" s="164" t="s">
        <v>136</v>
      </c>
      <c r="D18" s="164">
        <v>92.5</v>
      </c>
      <c r="E18" s="164">
        <v>-20.100000000000001</v>
      </c>
      <c r="F18" s="164">
        <v>10</v>
      </c>
      <c r="G18" s="164">
        <v>10.3</v>
      </c>
      <c r="H18" s="162"/>
    </row>
    <row r="19" spans="2:8" ht="20.100000000000001" customHeight="1" thickTop="1" thickBot="1">
      <c r="B19" s="169" t="s">
        <v>137</v>
      </c>
      <c r="C19" s="166" t="s">
        <v>138</v>
      </c>
      <c r="D19" s="166">
        <v>97.8</v>
      </c>
      <c r="E19" s="166">
        <v>-15.2</v>
      </c>
      <c r="F19" s="166">
        <v>10.3</v>
      </c>
      <c r="G19" s="166">
        <v>10</v>
      </c>
      <c r="H19" s="162"/>
    </row>
    <row r="20" spans="2:8" ht="20.100000000000001" customHeight="1" thickTop="1" thickBot="1">
      <c r="B20" s="396" t="s">
        <v>139</v>
      </c>
      <c r="C20" s="396"/>
      <c r="D20" s="396"/>
      <c r="E20" s="396"/>
      <c r="F20" s="396"/>
      <c r="G20" s="396"/>
      <c r="H20" s="162"/>
    </row>
    <row r="21" spans="2:8" ht="20.100000000000001" customHeight="1" thickTop="1" thickBot="1">
      <c r="B21" s="163" t="s">
        <v>140</v>
      </c>
      <c r="C21" s="164"/>
      <c r="D21" s="164"/>
      <c r="E21" s="164">
        <v>-8.6</v>
      </c>
      <c r="F21" s="164">
        <v>6.5</v>
      </c>
      <c r="G21" s="164">
        <v>6.7</v>
      </c>
      <c r="H21" s="162"/>
    </row>
    <row r="22" spans="2:8" ht="20.100000000000001" customHeight="1" thickTop="1" thickBot="1">
      <c r="B22" s="169" t="s">
        <v>141</v>
      </c>
      <c r="C22" s="166" t="s">
        <v>134</v>
      </c>
      <c r="D22" s="166"/>
      <c r="E22" s="166">
        <v>-58.3</v>
      </c>
      <c r="F22" s="166">
        <v>0</v>
      </c>
      <c r="G22" s="166">
        <v>0</v>
      </c>
      <c r="H22" s="162"/>
    </row>
    <row r="23" spans="2:8" ht="20.100000000000001" customHeight="1" thickTop="1" thickBot="1">
      <c r="B23" s="170" t="s">
        <v>142</v>
      </c>
      <c r="C23" s="171" t="s">
        <v>143</v>
      </c>
      <c r="D23" s="171"/>
      <c r="E23" s="171">
        <v>-2.2000000000000002</v>
      </c>
      <c r="F23" s="171">
        <v>0.1</v>
      </c>
      <c r="G23" s="171">
        <v>0.2</v>
      </c>
    </row>
    <row r="24" spans="2:8" ht="18" customHeight="1" thickTop="1" thickBot="1">
      <c r="B24" s="156" t="s">
        <v>144</v>
      </c>
      <c r="C24" s="160"/>
      <c r="D24" s="160"/>
      <c r="E24" s="160"/>
      <c r="F24" s="160"/>
      <c r="G24" s="160"/>
    </row>
    <row r="25" spans="2:8" ht="17.25" customHeight="1">
      <c r="B25" s="174" t="s">
        <v>178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0.7109375" customWidth="1"/>
    <col min="3" max="3" width="9.7109375" style="161" customWidth="1"/>
    <col min="4" max="7" width="15.7109375" customWidth="1"/>
  </cols>
  <sheetData>
    <row r="1" spans="1:7">
      <c r="A1" s="390" t="s">
        <v>464</v>
      </c>
    </row>
    <row r="2" spans="1:7">
      <c r="B2" s="400" t="s">
        <v>145</v>
      </c>
      <c r="C2" s="400"/>
      <c r="D2" s="400"/>
      <c r="E2" s="400"/>
      <c r="F2" s="400"/>
      <c r="G2" s="400"/>
    </row>
    <row r="3" spans="1:7" ht="4.5" customHeight="1" thickBot="1">
      <c r="B3" s="175"/>
      <c r="C3" s="175"/>
      <c r="D3" s="175"/>
      <c r="E3" s="175"/>
      <c r="F3" s="175"/>
      <c r="G3" s="175"/>
    </row>
    <row r="4" spans="1:7" ht="25.5" customHeight="1" thickBot="1">
      <c r="B4" s="180"/>
      <c r="C4" s="176" t="s">
        <v>117</v>
      </c>
      <c r="D4" s="183">
        <v>2020</v>
      </c>
      <c r="E4" s="176">
        <v>2020</v>
      </c>
      <c r="F4" s="176">
        <v>2021</v>
      </c>
      <c r="G4" s="176">
        <v>2022</v>
      </c>
    </row>
    <row r="5" spans="1:7" ht="20.100000000000001" customHeight="1">
      <c r="B5" s="179"/>
      <c r="C5" s="186"/>
      <c r="D5" s="191" t="s">
        <v>121</v>
      </c>
      <c r="E5" s="397" t="s">
        <v>146</v>
      </c>
      <c r="F5" s="398"/>
      <c r="G5" s="399"/>
    </row>
    <row r="6" spans="1:7" ht="20.100000000000001" customHeight="1" thickBot="1">
      <c r="B6" s="177" t="s">
        <v>147</v>
      </c>
      <c r="C6" s="187"/>
      <c r="D6" s="178">
        <v>16973</v>
      </c>
      <c r="E6" s="193">
        <v>-7.6</v>
      </c>
      <c r="F6" s="197">
        <v>4</v>
      </c>
      <c r="G6" s="201">
        <v>2.7</v>
      </c>
    </row>
    <row r="7" spans="1:7" ht="20.100000000000001" customHeight="1" thickBot="1">
      <c r="B7" s="181" t="s">
        <v>148</v>
      </c>
      <c r="C7" s="164"/>
      <c r="D7" s="184" t="s">
        <v>149</v>
      </c>
      <c r="E7" s="194">
        <v>15.5</v>
      </c>
      <c r="F7" s="198">
        <v>15.2</v>
      </c>
      <c r="G7" s="202">
        <v>14.1</v>
      </c>
    </row>
    <row r="8" spans="1:7" ht="20.100000000000001" customHeight="1" thickTop="1" thickBot="1">
      <c r="B8" s="182" t="s">
        <v>150</v>
      </c>
      <c r="C8" s="166"/>
      <c r="D8" s="185">
        <v>62.7</v>
      </c>
      <c r="E8" s="195">
        <v>-3.5</v>
      </c>
      <c r="F8" s="199">
        <v>2.4</v>
      </c>
      <c r="G8" s="203">
        <v>4.2</v>
      </c>
    </row>
    <row r="9" spans="1:7" ht="20.100000000000001" customHeight="1" thickTop="1" thickBot="1">
      <c r="B9" s="181" t="s">
        <v>151</v>
      </c>
      <c r="C9" s="164" t="s">
        <v>152</v>
      </c>
      <c r="D9" s="184">
        <v>543.9</v>
      </c>
      <c r="E9" s="194">
        <v>-5.6</v>
      </c>
      <c r="F9" s="198">
        <v>4.4000000000000004</v>
      </c>
      <c r="G9" s="202">
        <v>3.8</v>
      </c>
    </row>
    <row r="10" spans="1:7" ht="20.100000000000001" customHeight="1" thickTop="1" thickBot="1">
      <c r="B10" s="188" t="s">
        <v>153</v>
      </c>
      <c r="C10" s="189"/>
      <c r="D10" s="192">
        <v>37.200000000000003</v>
      </c>
      <c r="E10" s="196">
        <v>1.3</v>
      </c>
      <c r="F10" s="200">
        <v>0.9</v>
      </c>
      <c r="G10" s="204">
        <v>1.5</v>
      </c>
    </row>
    <row r="11" spans="1:7" ht="15.75" customHeight="1" thickTop="1">
      <c r="B11" s="156" t="s">
        <v>154</v>
      </c>
      <c r="C11" s="190"/>
      <c r="D11" s="160"/>
      <c r="E11" s="160"/>
      <c r="F11" s="160"/>
      <c r="G11" s="160"/>
    </row>
    <row r="12" spans="1:7">
      <c r="B12" s="172" t="s">
        <v>155</v>
      </c>
    </row>
    <row r="13" spans="1:7">
      <c r="B13" s="172" t="s">
        <v>156</v>
      </c>
    </row>
  </sheetData>
  <mergeCells count="2">
    <mergeCell ref="E5:G5"/>
    <mergeCell ref="B2:G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464</v>
      </c>
    </row>
    <row r="2" spans="1:6">
      <c r="B2" s="400" t="s">
        <v>157</v>
      </c>
      <c r="C2" s="400"/>
      <c r="D2" s="400"/>
      <c r="E2" s="400"/>
      <c r="F2" s="400"/>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121</v>
      </c>
      <c r="D5" s="401" t="s">
        <v>146</v>
      </c>
      <c r="E5" s="401"/>
      <c r="F5" s="401"/>
    </row>
    <row r="6" spans="1:6" ht="20.100000000000001" customHeight="1" thickBot="1">
      <c r="B6" s="207" t="s">
        <v>158</v>
      </c>
      <c r="C6" s="208">
        <v>105.4</v>
      </c>
      <c r="D6" s="208">
        <v>1.1000000000000001</v>
      </c>
      <c r="E6" s="208">
        <v>1.2</v>
      </c>
      <c r="F6" s="208">
        <v>1.5</v>
      </c>
    </row>
    <row r="7" spans="1:6" ht="20.100000000000001" customHeight="1" thickTop="1" thickBot="1">
      <c r="B7" s="209" t="s">
        <v>159</v>
      </c>
      <c r="C7" s="210">
        <v>104.2</v>
      </c>
      <c r="D7" s="210">
        <v>0</v>
      </c>
      <c r="E7" s="210">
        <v>1.9</v>
      </c>
      <c r="F7" s="210">
        <v>1.3</v>
      </c>
    </row>
    <row r="8" spans="1:6" ht="20.100000000000001" customHeight="1" thickTop="1" thickBot="1">
      <c r="B8" s="207" t="s">
        <v>160</v>
      </c>
      <c r="C8" s="208">
        <v>106.3</v>
      </c>
      <c r="D8" s="208">
        <v>1.3</v>
      </c>
      <c r="E8" s="208">
        <v>0.9</v>
      </c>
      <c r="F8" s="208">
        <v>1.1000000000000001</v>
      </c>
    </row>
    <row r="9" spans="1:6" ht="20.100000000000001" customHeight="1" thickTop="1" thickBot="1">
      <c r="B9" s="209" t="s">
        <v>161</v>
      </c>
      <c r="C9" s="210">
        <v>106.7</v>
      </c>
      <c r="D9" s="210">
        <v>0.7</v>
      </c>
      <c r="E9" s="210">
        <v>0.2</v>
      </c>
      <c r="F9" s="210">
        <v>1.8</v>
      </c>
    </row>
    <row r="10" spans="1:6" ht="20.100000000000001" customHeight="1" thickTop="1" thickBot="1">
      <c r="B10" s="207" t="s">
        <v>162</v>
      </c>
      <c r="C10" s="208">
        <v>102.4</v>
      </c>
      <c r="D10" s="208">
        <v>-1.1000000000000001</v>
      </c>
      <c r="E10" s="208">
        <v>2.7</v>
      </c>
      <c r="F10" s="208">
        <v>1.6</v>
      </c>
    </row>
    <row r="11" spans="1:6" ht="20.100000000000001" customHeight="1" thickTop="1" thickBot="1">
      <c r="B11" s="213" t="s">
        <v>163</v>
      </c>
      <c r="C11" s="214">
        <v>101.5</v>
      </c>
      <c r="D11" s="214">
        <v>-3.2</v>
      </c>
      <c r="E11" s="214">
        <v>3</v>
      </c>
      <c r="F11" s="214">
        <v>1.2</v>
      </c>
    </row>
    <row r="12" spans="1:6" ht="15.75" thickTop="1">
      <c r="B12" s="215" t="s">
        <v>164</v>
      </c>
      <c r="C12" s="216"/>
      <c r="D12" s="216"/>
      <c r="E12" s="216"/>
      <c r="F12" s="216"/>
    </row>
    <row r="13" spans="1:6">
      <c r="B13" s="172" t="s">
        <v>156</v>
      </c>
      <c r="C13" s="162"/>
      <c r="D13" s="162"/>
      <c r="E13" s="162"/>
      <c r="F13" s="162"/>
    </row>
    <row r="14" spans="1:6">
      <c r="C14" s="162"/>
      <c r="D14" s="162"/>
      <c r="E14" s="162"/>
      <c r="F14" s="162"/>
    </row>
    <row r="15" spans="1:6">
      <c r="B15" s="206"/>
    </row>
  </sheetData>
  <mergeCells count="2">
    <mergeCell ref="D5:F5"/>
    <mergeCell ref="B2:F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464</v>
      </c>
    </row>
    <row r="2" spans="1:6" ht="15.75" thickBot="1">
      <c r="B2" s="403" t="s">
        <v>165</v>
      </c>
      <c r="C2" s="403"/>
      <c r="D2" s="403"/>
      <c r="E2" s="403"/>
      <c r="F2" s="403"/>
    </row>
    <row r="3" spans="1:6" ht="8.25" customHeight="1" thickTop="1" thickBot="1">
      <c r="B3" s="223"/>
      <c r="C3" s="205"/>
      <c r="D3" s="205"/>
      <c r="E3" s="205"/>
      <c r="F3" s="205"/>
    </row>
    <row r="4" spans="1:6" ht="25.5" customHeight="1" thickTop="1" thickBot="1">
      <c r="B4" s="225"/>
      <c r="C4" s="212" t="s">
        <v>117</v>
      </c>
      <c r="D4" s="212" t="s">
        <v>118</v>
      </c>
      <c r="E4" s="212" t="s">
        <v>119</v>
      </c>
      <c r="F4" s="212" t="s">
        <v>120</v>
      </c>
    </row>
    <row r="5" spans="1:6" ht="20.100000000000001" customHeight="1" thickTop="1" thickBot="1">
      <c r="B5" s="226"/>
      <c r="C5" s="229"/>
      <c r="D5" s="402" t="s">
        <v>0</v>
      </c>
      <c r="E5" s="402"/>
      <c r="F5" s="402"/>
    </row>
    <row r="6" spans="1:6" ht="20.100000000000001" customHeight="1" thickTop="1" thickBot="1">
      <c r="B6" s="227" t="s">
        <v>166</v>
      </c>
      <c r="C6" s="210" t="s">
        <v>167</v>
      </c>
      <c r="D6" s="210">
        <v>1.2</v>
      </c>
      <c r="E6" s="210">
        <v>2.1</v>
      </c>
      <c r="F6" s="210">
        <v>2.8</v>
      </c>
    </row>
    <row r="7" spans="1:6" ht="20.100000000000001" customHeight="1" thickTop="1" thickBot="1">
      <c r="B7" s="228" t="s">
        <v>168</v>
      </c>
      <c r="C7" s="208"/>
      <c r="D7" s="208">
        <v>1.5</v>
      </c>
      <c r="E7" s="208">
        <v>1.4</v>
      </c>
      <c r="F7" s="208">
        <v>1.6</v>
      </c>
    </row>
    <row r="8" spans="1:6" ht="20.100000000000001" customHeight="1" thickTop="1" thickBot="1">
      <c r="B8" s="227" t="s">
        <v>169</v>
      </c>
      <c r="C8" s="210"/>
      <c r="D8" s="210">
        <v>-0.6</v>
      </c>
      <c r="E8" s="210">
        <v>-1.1000000000000001</v>
      </c>
      <c r="F8" s="210">
        <v>-0.9</v>
      </c>
    </row>
    <row r="9" spans="1:6" ht="20.100000000000001" customHeight="1" thickTop="1" thickBot="1">
      <c r="B9" s="228" t="s">
        <v>170</v>
      </c>
      <c r="C9" s="208"/>
      <c r="D9" s="208">
        <v>0.4</v>
      </c>
      <c r="E9" s="208">
        <v>1.8</v>
      </c>
      <c r="F9" s="208">
        <v>2</v>
      </c>
    </row>
    <row r="10" spans="1:6" ht="20.100000000000001" customHeight="1" thickTop="1" thickBot="1">
      <c r="B10" s="227" t="s">
        <v>171</v>
      </c>
      <c r="C10" s="210" t="s">
        <v>167</v>
      </c>
      <c r="D10" s="210">
        <v>12.2</v>
      </c>
      <c r="E10" s="210">
        <v>10.5</v>
      </c>
      <c r="F10" s="210">
        <v>7.8</v>
      </c>
    </row>
    <row r="11" spans="1:6" ht="20.100000000000001" customHeight="1" thickTop="1" thickBot="1">
      <c r="B11" s="230" t="s">
        <v>172</v>
      </c>
      <c r="C11" s="231" t="s">
        <v>167</v>
      </c>
      <c r="D11" s="231">
        <v>-11</v>
      </c>
      <c r="E11" s="231">
        <v>-8.4</v>
      </c>
      <c r="F11" s="231">
        <v>-5</v>
      </c>
    </row>
    <row r="12" spans="1:6" ht="15.75" thickTop="1">
      <c r="B12" s="215" t="s">
        <v>173</v>
      </c>
      <c r="C12" s="232"/>
      <c r="D12" s="216"/>
      <c r="E12" s="216"/>
      <c r="F12" s="216"/>
    </row>
    <row r="13" spans="1:6">
      <c r="B13" s="172" t="s">
        <v>156</v>
      </c>
      <c r="C13" s="224"/>
      <c r="D13" s="162"/>
      <c r="E13" s="162"/>
      <c r="F13" s="162"/>
    </row>
  </sheetData>
  <mergeCells count="2">
    <mergeCell ref="D5:F5"/>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464</v>
      </c>
    </row>
    <row r="2" spans="1:7" ht="30.75" customHeight="1" thickBot="1">
      <c r="B2" s="404" t="s">
        <v>51</v>
      </c>
      <c r="C2" s="404"/>
      <c r="D2" s="404"/>
      <c r="E2" s="404"/>
      <c r="F2" s="404"/>
      <c r="G2" s="6"/>
    </row>
    <row r="3" spans="1:7" ht="24" customHeight="1" thickBot="1">
      <c r="B3" s="11" t="s">
        <v>0</v>
      </c>
      <c r="C3" s="11">
        <v>2021</v>
      </c>
      <c r="D3" s="11" t="s">
        <v>52</v>
      </c>
      <c r="E3" s="11">
        <v>2023</v>
      </c>
      <c r="F3" s="12">
        <v>2024</v>
      </c>
      <c r="G3" s="6"/>
    </row>
    <row r="4" spans="1:7" ht="24" customHeight="1" thickBot="1">
      <c r="B4" s="1" t="s">
        <v>1</v>
      </c>
      <c r="C4" s="3">
        <v>-6.3</v>
      </c>
      <c r="D4" s="3">
        <v>-3.9</v>
      </c>
      <c r="E4" s="39">
        <v>-3.1</v>
      </c>
      <c r="F4" s="40">
        <v>-2.5</v>
      </c>
      <c r="G4" s="6"/>
    </row>
    <row r="5" spans="1:7" ht="24" customHeight="1" thickBot="1">
      <c r="B5" s="2" t="s">
        <v>3</v>
      </c>
      <c r="C5" s="4">
        <v>-0.7</v>
      </c>
      <c r="D5" s="4">
        <v>-0.6</v>
      </c>
      <c r="E5" s="41">
        <v>-0.4</v>
      </c>
      <c r="F5" s="42">
        <v>-0.2</v>
      </c>
      <c r="G5" s="6"/>
    </row>
    <row r="6" spans="1:7" ht="24" customHeight="1" thickBot="1">
      <c r="B6" s="7" t="s">
        <v>4</v>
      </c>
      <c r="C6" s="8">
        <v>0</v>
      </c>
      <c r="D6" s="8">
        <v>0</v>
      </c>
      <c r="E6" s="43">
        <v>0.3</v>
      </c>
      <c r="F6" s="44">
        <v>0.3</v>
      </c>
      <c r="G6" s="6"/>
    </row>
    <row r="7" spans="1:7" ht="24" customHeight="1" thickBot="1">
      <c r="B7" s="2" t="s">
        <v>2</v>
      </c>
      <c r="C7" s="4">
        <v>-1.5</v>
      </c>
      <c r="D7" s="4">
        <v>-0.5</v>
      </c>
      <c r="E7" s="41">
        <v>-0.7</v>
      </c>
      <c r="F7" s="42">
        <v>-0.7</v>
      </c>
      <c r="G7" s="6"/>
    </row>
    <row r="8" spans="1:7" ht="24" customHeight="1" thickBot="1">
      <c r="B8" s="5" t="s">
        <v>5</v>
      </c>
      <c r="C8" s="45">
        <v>-8.4</v>
      </c>
      <c r="D8" s="45">
        <v>-5</v>
      </c>
      <c r="E8" s="46">
        <v>-4</v>
      </c>
      <c r="F8" s="47">
        <v>-3.2</v>
      </c>
      <c r="G8" s="6"/>
    </row>
    <row r="9" spans="1:7" ht="6" customHeight="1" thickBot="1">
      <c r="B9" s="233"/>
      <c r="C9" s="233"/>
      <c r="D9" s="233"/>
      <c r="E9" s="233"/>
      <c r="F9" s="234"/>
      <c r="G9" s="6"/>
    </row>
    <row r="10" spans="1:7" ht="30" customHeight="1" thickTop="1">
      <c r="B10" s="405" t="s">
        <v>53</v>
      </c>
      <c r="C10" s="406"/>
      <c r="D10" s="406"/>
      <c r="E10" s="406"/>
      <c r="F10" s="406"/>
      <c r="G10" s="6"/>
    </row>
    <row r="11" spans="1:7">
      <c r="B11" s="9" t="s">
        <v>6</v>
      </c>
      <c r="C11" s="10"/>
      <c r="G11" s="6"/>
    </row>
  </sheetData>
  <mergeCells count="2">
    <mergeCell ref="B2:F2"/>
    <mergeCell ref="B10:F10"/>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464</v>
      </c>
    </row>
    <row r="2" spans="1:6" s="360" customFormat="1" ht="20.100000000000001" customHeight="1">
      <c r="B2" s="407" t="s">
        <v>402</v>
      </c>
      <c r="C2" s="407"/>
      <c r="D2" s="407"/>
      <c r="E2" s="407"/>
      <c r="F2" s="407"/>
    </row>
    <row r="3" spans="1:6" s="248" customFormat="1" ht="20.100000000000001" customHeight="1">
      <c r="B3" s="408" t="s">
        <v>403</v>
      </c>
      <c r="C3" s="408"/>
      <c r="D3" s="408"/>
      <c r="E3" s="408"/>
      <c r="F3" s="408"/>
    </row>
    <row r="4" spans="1:6" s="248" customFormat="1" ht="9.9499999999999993" customHeight="1" thickBot="1">
      <c r="B4" s="361"/>
      <c r="C4" s="362"/>
      <c r="D4" s="362"/>
    </row>
    <row r="5" spans="1:6" s="248" customFormat="1" ht="20.100000000000001" customHeight="1" thickBot="1">
      <c r="B5" s="242"/>
      <c r="C5" s="359" t="s">
        <v>117</v>
      </c>
      <c r="D5" s="359">
        <v>2020</v>
      </c>
      <c r="E5" s="359">
        <f>D5+1</f>
        <v>2021</v>
      </c>
      <c r="F5" s="359">
        <f>E5+1</f>
        <v>2022</v>
      </c>
    </row>
    <row r="6" spans="1:6" s="248" customFormat="1" ht="20.100000000000001" customHeight="1" thickBot="1">
      <c r="B6" s="1" t="s">
        <v>404</v>
      </c>
      <c r="C6" s="242"/>
      <c r="D6" s="289">
        <v>119.95068621718654</v>
      </c>
      <c r="E6" s="289">
        <v>119.54619819256447</v>
      </c>
      <c r="F6" s="289">
        <v>115.06974737723759</v>
      </c>
    </row>
    <row r="7" spans="1:6" s="248" customFormat="1" ht="20.100000000000001" customHeight="1" thickBot="1">
      <c r="B7" s="2" t="s">
        <v>405</v>
      </c>
      <c r="C7" s="292"/>
      <c r="D7" s="4">
        <v>24.413671338964146</v>
      </c>
      <c r="E7" s="4">
        <v>-0.40448802462208455</v>
      </c>
      <c r="F7" s="4">
        <v>-4.4764508153268814</v>
      </c>
    </row>
    <row r="8" spans="1:6" s="248" customFormat="1" ht="20.100000000000001" customHeight="1">
      <c r="B8" s="409" t="s">
        <v>406</v>
      </c>
      <c r="C8" s="410"/>
      <c r="D8" s="410"/>
      <c r="E8" s="410"/>
      <c r="F8" s="410"/>
    </row>
    <row r="9" spans="1:6" s="248" customFormat="1" ht="20.100000000000001" customHeight="1" thickBot="1">
      <c r="B9" s="1" t="s">
        <v>407</v>
      </c>
      <c r="C9" s="242"/>
      <c r="D9" s="3">
        <v>8.705840199367529</v>
      </c>
      <c r="E9" s="3">
        <v>6.2330879873122385</v>
      </c>
      <c r="F9" s="3">
        <v>2.989600404151902</v>
      </c>
    </row>
    <row r="10" spans="1:6" s="248" customFormat="1" ht="20.100000000000001" customHeight="1" thickBot="1">
      <c r="B10" s="2" t="s">
        <v>408</v>
      </c>
      <c r="C10" s="292" t="s">
        <v>253</v>
      </c>
      <c r="D10" s="4">
        <v>2.2483216690969634</v>
      </c>
      <c r="E10" s="4">
        <v>2.1204380905913207</v>
      </c>
      <c r="F10" s="4">
        <v>1.9625177409061274</v>
      </c>
    </row>
    <row r="11" spans="1:6" s="248" customFormat="1" ht="20.100000000000001" customHeight="1" thickBot="1">
      <c r="B11" s="1" t="s">
        <v>409</v>
      </c>
      <c r="C11" s="242"/>
      <c r="D11" s="3">
        <v>3.0345073924994739</v>
      </c>
      <c r="E11" s="3">
        <v>-0.11</v>
      </c>
      <c r="F11" s="3">
        <v>0</v>
      </c>
    </row>
    <row r="12" spans="1:6" s="248" customFormat="1" ht="20.100000000000001" customHeight="1" thickBot="1">
      <c r="B12" s="2" t="s">
        <v>410</v>
      </c>
      <c r="C12" s="292"/>
      <c r="D12" s="4">
        <v>2.121818490889845</v>
      </c>
      <c r="E12" s="4">
        <v>1.9051097788621865</v>
      </c>
      <c r="F12" s="4">
        <v>1.7822012284411068</v>
      </c>
    </row>
    <row r="13" spans="1:6" s="248" customFormat="1" ht="15.95" customHeight="1" thickTop="1">
      <c r="B13" s="156" t="s">
        <v>411</v>
      </c>
      <c r="C13" s="156"/>
      <c r="D13" s="156"/>
      <c r="E13" s="156"/>
      <c r="F13" s="156"/>
    </row>
    <row r="14" spans="1:6" s="248" customFormat="1" ht="15.95" customHeight="1">
      <c r="B14" s="411" t="s">
        <v>412</v>
      </c>
      <c r="C14" s="412"/>
      <c r="D14" s="412"/>
      <c r="E14" s="252"/>
      <c r="F14" s="252"/>
    </row>
    <row r="15" spans="1:6" ht="20.100000000000001" customHeight="1"/>
    <row r="16" spans="1:6" ht="20.100000000000001" customHeight="1"/>
  </sheetData>
  <mergeCells count="4">
    <mergeCell ref="B2:F2"/>
    <mergeCell ref="B3:F3"/>
    <mergeCell ref="B8:F8"/>
    <mergeCell ref="B14:D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464</v>
      </c>
    </row>
    <row r="2" spans="1:4" ht="37.5" customHeight="1" thickBot="1">
      <c r="B2" s="393" t="s">
        <v>378</v>
      </c>
      <c r="C2" s="393"/>
      <c r="D2" s="393"/>
    </row>
    <row r="3" spans="1:4" ht="25.5" customHeight="1" thickBot="1">
      <c r="B3" s="258" t="s">
        <v>263</v>
      </c>
      <c r="C3" s="258">
        <v>2021</v>
      </c>
      <c r="D3" s="258">
        <v>2022</v>
      </c>
    </row>
    <row r="4" spans="1:4" ht="20.100000000000001" customHeight="1" thickBot="1">
      <c r="B4" s="297" t="s">
        <v>1</v>
      </c>
      <c r="C4" s="298">
        <v>-6.3</v>
      </c>
      <c r="D4" s="298">
        <v>-3.9</v>
      </c>
    </row>
    <row r="5" spans="1:4" ht="20.100000000000001" customHeight="1" thickBot="1">
      <c r="B5" s="299" t="s">
        <v>3</v>
      </c>
      <c r="C5" s="300">
        <v>-0.62118734959335864</v>
      </c>
      <c r="D5" s="300">
        <v>-0.6</v>
      </c>
    </row>
    <row r="6" spans="1:4" ht="20.100000000000001" customHeight="1" thickBot="1">
      <c r="B6" s="301" t="s">
        <v>4</v>
      </c>
      <c r="C6" s="302">
        <v>0</v>
      </c>
      <c r="D6" s="302">
        <v>-4.9966140208951904E-2</v>
      </c>
    </row>
    <row r="7" spans="1:4" ht="20.100000000000001" customHeight="1" thickBot="1">
      <c r="B7" s="299" t="s">
        <v>264</v>
      </c>
      <c r="C7" s="300">
        <v>-1.5</v>
      </c>
      <c r="D7" s="300">
        <v>-0.5</v>
      </c>
    </row>
    <row r="8" spans="1:4" ht="20.100000000000001" customHeight="1" thickBot="1">
      <c r="B8" s="258" t="s">
        <v>5</v>
      </c>
      <c r="C8" s="303">
        <v>-8.3534099593800448</v>
      </c>
      <c r="D8" s="303">
        <v>-4.9524785551081187</v>
      </c>
    </row>
    <row r="9" spans="1:4" ht="24" customHeight="1" thickBot="1">
      <c r="B9" s="304" t="s">
        <v>6</v>
      </c>
      <c r="C9" s="305"/>
    </row>
    <row r="10" spans="1:4">
      <c r="C10" s="306"/>
      <c r="D10" s="306"/>
    </row>
    <row r="21" spans="4:5">
      <c r="D21" s="307"/>
    </row>
    <row r="22" spans="4:5">
      <c r="E22" s="307"/>
    </row>
  </sheetData>
  <mergeCells count="1">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FD892477-D12D-44D0-A516-A0E17181A620}"/>
</file>

<file path=customXml/itemProps2.xml><?xml version="1.0" encoding="utf-8"?>
<ds:datastoreItem xmlns:ds="http://schemas.openxmlformats.org/officeDocument/2006/customXml" ds:itemID="{6CF877E1-8285-41C1-998B-897FB65B0ED2}"/>
</file>

<file path=customXml/itemProps3.xml><?xml version="1.0" encoding="utf-8"?>
<ds:datastoreItem xmlns:ds="http://schemas.openxmlformats.org/officeDocument/2006/customXml" ds:itemID="{18E9E537-1622-473D-89C7-A3A9B5A823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Índice</vt:lpstr>
      <vt:lpstr>1.1. Supuestos básicos</vt:lpstr>
      <vt:lpstr>1.2. Perspectivas macro</vt:lpstr>
      <vt:lpstr>1.3. Evol. mdo trabajo</vt:lpstr>
      <vt:lpstr>1.4. Evol. precios</vt:lpstr>
      <vt:lpstr>1.5. Saldos sectoriales</vt:lpstr>
      <vt:lpstr>2.1 Objetivos </vt:lpstr>
      <vt:lpstr>2.2 Evolución deuda</vt:lpstr>
      <vt:lpstr>2.3 Previsiones 2021-22</vt:lpstr>
      <vt:lpstr>2.4 Objetivos ingresos gastos</vt:lpstr>
      <vt:lpstr>2.5 Tabla MRR</vt:lpstr>
      <vt:lpstr>2.6 Comparación con CE</vt:lpstr>
      <vt:lpstr>2.7 Objetivos presupuestarios</vt:lpstr>
      <vt:lpstr>2.8 GastoNetoCompu-ExpBenchmark</vt:lpstr>
      <vt:lpstr>3.1. Ingresos</vt:lpstr>
      <vt:lpstr>3.2.Gastos Estado</vt:lpstr>
      <vt:lpstr>3.4 Ingresos SS</vt:lpstr>
      <vt:lpstr>3.5. Gastos SS</vt:lpstr>
      <vt:lpstr>6.1 orgánica MRR</vt:lpstr>
      <vt:lpstr>6.2. económica MRR</vt:lpstr>
      <vt:lpstr>6.3. CCAA MRR</vt:lpstr>
      <vt:lpstr>6.4. EELL MRR</vt:lpstr>
      <vt:lpstr>8 E2020</vt:lpstr>
      <vt:lpstr>'2.4 Objetivos ingresos gastos'!Área_de_impresión</vt:lpstr>
      <vt:lpstr>'2.7 Objetivos presupuestarios'!Área_de_impresión</vt:lpstr>
      <vt:lpstr>'3.1. Ingresos'!Área_de_impresión</vt:lpstr>
      <vt:lpstr>'3.2.Gastos Estado'!Área_de_impresión</vt:lpstr>
      <vt:lpstr>'6.3. CCAA MRR'!Área_de_impresión</vt:lpstr>
      <vt:lpstr>'6.4. EELL MRR'!Área_de_impresión</vt:lpstr>
      <vt:lpstr>'3.2.Gastos Estado'!REC</vt:lpstr>
      <vt:lpstr>'3.4 Ingresos SS'!TABLA1</vt:lpstr>
      <vt:lpstr>'3.1. Ingresos'!TABLA3</vt:lpstr>
      <vt:lpstr>'6.3. CCAA MRR'!TABLA4</vt:lpstr>
      <vt:lpstr>'6.4. EELL MRR'!TABLA4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dc:title>
  <dc:creator>Castaño Laorden, Carmen</dc:creator>
  <cp:lastModifiedBy>SGCIEF</cp:lastModifiedBy>
  <cp:lastPrinted>2021-10-15T08:00:51Z</cp:lastPrinted>
  <dcterms:created xsi:type="dcterms:W3CDTF">2017-10-06T08:25:14Z</dcterms:created>
  <dcterms:modified xsi:type="dcterms:W3CDTF">2021-10-18T10:30:23Z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219600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